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39" activeTab="0"/>
  </bookViews>
  <sheets>
    <sheet name="Kirjeldus" sheetId="1" r:id="rId1"/>
    <sheet name="14A_hüpertoonia" sheetId="2" r:id="rId2"/>
    <sheet name="Hüpertoonia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<sst xmlns="http://schemas.openxmlformats.org/spreadsheetml/2006/main" count="180" uniqueCount="100">
  <si>
    <t>TLH</t>
  </si>
  <si>
    <t>TÜK</t>
  </si>
  <si>
    <t>PERH</t>
  </si>
  <si>
    <t>PH</t>
  </si>
  <si>
    <t>LTKH</t>
  </si>
  <si>
    <t>ITK</t>
  </si>
  <si>
    <t>IVKH</t>
  </si>
  <si>
    <t>Jõgeva</t>
  </si>
  <si>
    <t>Lääne</t>
  </si>
  <si>
    <t>Rapla</t>
  </si>
  <si>
    <t>Põlva</t>
  </si>
  <si>
    <t>Rakvere</t>
  </si>
  <si>
    <t>Valga</t>
  </si>
  <si>
    <t>Lõuna</t>
  </si>
  <si>
    <t>Hiiumaa</t>
  </si>
  <si>
    <t>Narva</t>
  </si>
  <si>
    <t>Järva</t>
  </si>
  <si>
    <t>Kures</t>
  </si>
  <si>
    <t>Vilj</t>
  </si>
  <si>
    <t>HVA keskmine</t>
  </si>
  <si>
    <t>Haiglaliik</t>
  </si>
  <si>
    <t>Lühend</t>
  </si>
  <si>
    <t>Piirk</t>
  </si>
  <si>
    <t>Keskh</t>
  </si>
  <si>
    <t>Üldh</t>
  </si>
  <si>
    <t>HVA kokku</t>
  </si>
  <si>
    <r>
      <t xml:space="preserve">INDIKAATOR 14a. </t>
    </r>
    <r>
      <rPr>
        <b/>
        <sz val="11"/>
        <color indexed="8"/>
        <rFont val="Times New Roman"/>
        <family val="1"/>
      </rPr>
      <t>TOIMEAINEPÕHISED RETSEPTIDE OSAKAAL  JA VÄLDITAV OMAOSALUS ÜHE RETSEPTI KOHTA - HÜPERTOONIA RAVIMID</t>
    </r>
  </si>
  <si>
    <t>Raviasutus</t>
  </si>
  <si>
    <t>Toimeainepõhise retseptide  osakaal,% 2015</t>
  </si>
  <si>
    <t>2015 HVA keskmine</t>
  </si>
  <si>
    <t>piirkondlikud</t>
  </si>
  <si>
    <t>keskhaiglad</t>
  </si>
  <si>
    <t>üldhaiglad</t>
  </si>
  <si>
    <t>Toimeainepõhise retseptide  osakaal,% 2016</t>
  </si>
  <si>
    <t>2016 HVA keskmine</t>
  </si>
  <si>
    <t>Keskmine välditav osa retsepti maksumusest ühe retsepti kohta 2016, €</t>
  </si>
  <si>
    <t>Keskmine välditav osa retsepti maksumusest ühe retsepti kohta 2015, €</t>
  </si>
  <si>
    <t>HVA keskmine 2015</t>
  </si>
  <si>
    <t>HVA keskmine 2016</t>
  </si>
  <si>
    <t/>
  </si>
  <si>
    <t>Retseptid</t>
  </si>
  <si>
    <t>Üle piirhinna</t>
  </si>
  <si>
    <t>Keskmine välditav omaosalus</t>
  </si>
  <si>
    <t>EUR</t>
  </si>
  <si>
    <t>HVA Kokku</t>
  </si>
  <si>
    <t>HVA haiglad</t>
  </si>
  <si>
    <t>1. PIIRKONDLIKUD HAIGLAD</t>
  </si>
  <si>
    <t>Piirkondlikud haiglad</t>
  </si>
  <si>
    <t>60069</t>
  </si>
  <si>
    <t>Tallinna Lastehaigla SA</t>
  </si>
  <si>
    <t>60489</t>
  </si>
  <si>
    <t>TÜ Kliinikum SA</t>
  </si>
  <si>
    <t>60643</t>
  </si>
  <si>
    <t>Põhja-Eesti Regionaalhaigla SA</t>
  </si>
  <si>
    <t>2. KESKHAIGLAD</t>
  </si>
  <si>
    <t>Keskhaiglad</t>
  </si>
  <si>
    <t>60869</t>
  </si>
  <si>
    <t>Ida-Tallinna Keskhaigla AS</t>
  </si>
  <si>
    <t>60220</t>
  </si>
  <si>
    <t>Lääne-Tallinna Keskhaigla AS</t>
  </si>
  <si>
    <t>61205</t>
  </si>
  <si>
    <t>SA Ida-Viru Keskhaigla</t>
  </si>
  <si>
    <t>60065</t>
  </si>
  <si>
    <t>Pärnu Haigla SA</t>
  </si>
  <si>
    <t>ÜLD- JA KOHALIKUD HAIGLAD</t>
  </si>
  <si>
    <t>Üld- ja kohalikud haiglad</t>
  </si>
  <si>
    <t>60378</t>
  </si>
  <si>
    <t>Järvamaa Haigla AS</t>
  </si>
  <si>
    <t>60395</t>
  </si>
  <si>
    <t>Kuressaare Haigla SA</t>
  </si>
  <si>
    <t>60170</t>
  </si>
  <si>
    <t>AS Rakvere Haigla</t>
  </si>
  <si>
    <t>60211</t>
  </si>
  <si>
    <t>Lõuna-Eesti Haigla AS</t>
  </si>
  <si>
    <t>60343</t>
  </si>
  <si>
    <t>SA Narva Haigla</t>
  </si>
  <si>
    <t>60571</t>
  </si>
  <si>
    <t>Viljandi Haigla SA</t>
  </si>
  <si>
    <t>60205</t>
  </si>
  <si>
    <t>Valga Haigla AS</t>
  </si>
  <si>
    <t>60332</t>
  </si>
  <si>
    <t>SA Hiiumaa Haigla</t>
  </si>
  <si>
    <t>60168</t>
  </si>
  <si>
    <t>Põlva Haigla AS</t>
  </si>
  <si>
    <t>60060</t>
  </si>
  <si>
    <t>Jõgeva Haigla SA</t>
  </si>
  <si>
    <t>61956</t>
  </si>
  <si>
    <t>Sihtasutus Läänemaa Haigla</t>
  </si>
  <si>
    <t>61957</t>
  </si>
  <si>
    <t>Sihtasutus Raplamaa Haigla</t>
  </si>
  <si>
    <t>TA põhised</t>
  </si>
  <si>
    <t>0000061956</t>
  </si>
  <si>
    <t>0000060205</t>
  </si>
  <si>
    <t>60079</t>
  </si>
  <si>
    <t>Rapla Maakonnahaigla SA</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</si>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</sst>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7">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8"/>
      <name val="Times New Roman"/>
      <family val="1"/>
    </font>
    <font>
      <sz val="10"/>
      <color indexed="8"/>
      <name val="Calibri"/>
      <family val="2"/>
    </font>
    <font>
      <sz val="9.2"/>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color indexed="62"/>
      <name val="Times New Roman"/>
      <family val="1"/>
    </font>
    <font>
      <sz val="10"/>
      <name val="Calibri"/>
      <family val="2"/>
    </font>
    <font>
      <b/>
      <sz val="10"/>
      <name val="Calibri"/>
      <family val="2"/>
    </font>
    <font>
      <b/>
      <sz val="10"/>
      <color indexed="8"/>
      <name val="Calibri"/>
      <family val="2"/>
    </font>
    <font>
      <i/>
      <sz val="11"/>
      <name val="Calibri"/>
      <family val="2"/>
    </font>
    <font>
      <b/>
      <sz val="11"/>
      <name val="Calibri"/>
      <family val="2"/>
    </font>
    <font>
      <i/>
      <sz val="11"/>
      <color indexed="8"/>
      <name val="Calibri"/>
      <family val="2"/>
    </font>
    <font>
      <i/>
      <sz val="10"/>
      <name val="Calibri"/>
      <family val="2"/>
    </font>
    <font>
      <b/>
      <sz val="12"/>
      <color indexed="62"/>
      <name val="Calibri"/>
      <family val="2"/>
    </font>
    <font>
      <b/>
      <sz val="12"/>
      <color indexed="56"/>
      <name val="Calibri"/>
      <family val="2"/>
    </font>
    <font>
      <sz val="12"/>
      <color indexed="62"/>
      <name val="Calibri"/>
      <family val="2"/>
    </font>
    <font>
      <sz val="12"/>
      <color indexed="8"/>
      <name val="Calibri"/>
      <family val="2"/>
    </font>
    <font>
      <b/>
      <sz val="12"/>
      <color indexed="8"/>
      <name val="Calibri"/>
      <family val="2"/>
    </font>
    <font>
      <u val="single"/>
      <sz val="12"/>
      <color indexed="8"/>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rgb="FF1C5394"/>
      <name val="Times New Roman"/>
      <family val="1"/>
    </font>
    <font>
      <b/>
      <sz val="10"/>
      <color theme="1"/>
      <name val="Calibri"/>
      <family val="2"/>
    </font>
    <font>
      <i/>
      <sz val="11"/>
      <color theme="1"/>
      <name val="Calibri"/>
      <family val="2"/>
    </font>
  </fonts>
  <fills count="8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
      <left style="thin"/>
      <right style="thin"/>
      <top style="thin"/>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4"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4"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5" fillId="46" borderId="0" applyNumberFormat="0" applyBorder="0" applyAlignment="0" applyProtection="0"/>
    <xf numFmtId="0" fontId="10" fillId="42" borderId="0" applyNumberFormat="0" applyBorder="0" applyAlignment="0" applyProtection="0"/>
    <xf numFmtId="0" fontId="56" fillId="47" borderId="1" applyNumberFormat="0" applyAlignment="0" applyProtection="0"/>
    <xf numFmtId="0" fontId="11" fillId="48" borderId="2" applyNumberFormat="0" applyAlignment="0" applyProtection="0"/>
    <xf numFmtId="0" fontId="57"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53" borderId="0" applyNumberFormat="0" applyBorder="0" applyAlignment="0" applyProtection="0"/>
    <xf numFmtId="0" fontId="1" fillId="32" borderId="0" applyNumberFormat="0" applyBorder="0" applyAlignment="0" applyProtection="0"/>
    <xf numFmtId="0" fontId="61" fillId="0" borderId="5" applyNumberFormat="0" applyFill="0" applyAlignment="0" applyProtection="0"/>
    <xf numFmtId="0" fontId="14" fillId="0" borderId="6" applyNumberFormat="0" applyFill="0" applyAlignment="0" applyProtection="0"/>
    <xf numFmtId="0" fontId="62" fillId="0" borderId="7" applyNumberFormat="0" applyFill="0" applyAlignment="0" applyProtection="0"/>
    <xf numFmtId="0" fontId="15" fillId="0" borderId="8" applyNumberFormat="0" applyFill="0" applyAlignment="0" applyProtection="0"/>
    <xf numFmtId="0" fontId="63" fillId="0" borderId="9" applyNumberFormat="0" applyFill="0" applyAlignment="0" applyProtection="0"/>
    <xf numFmtId="0" fontId="16" fillId="0" borderId="10" applyNumberFormat="0" applyFill="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0" borderId="0" applyNumberFormat="0" applyFill="0" applyBorder="0" applyAlignment="0" applyProtection="0"/>
    <xf numFmtId="0" fontId="65" fillId="54" borderId="1" applyNumberFormat="0" applyAlignment="0" applyProtection="0"/>
    <xf numFmtId="0" fontId="17" fillId="43" borderId="2" applyNumberFormat="0" applyAlignment="0" applyProtection="0"/>
    <xf numFmtId="0" fontId="66" fillId="0" borderId="11" applyNumberFormat="0" applyFill="0" applyAlignment="0" applyProtection="0"/>
    <xf numFmtId="0" fontId="18" fillId="0" borderId="12" applyNumberFormat="0" applyFill="0" applyAlignment="0" applyProtection="0"/>
    <xf numFmtId="0" fontId="67"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8"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9" fillId="0" borderId="0" applyNumberFormat="0" applyFill="0" applyBorder="0" applyAlignment="0" applyProtection="0"/>
    <xf numFmtId="0" fontId="70" fillId="0" borderId="21" applyNumberFormat="0" applyFill="0" applyAlignment="0" applyProtection="0"/>
    <xf numFmtId="0" fontId="13" fillId="0" borderId="22" applyNumberFormat="0" applyFill="0" applyAlignment="0" applyProtection="0"/>
    <xf numFmtId="0" fontId="71" fillId="0" borderId="0" applyNumberFormat="0" applyFill="0" applyBorder="0" applyAlignment="0" applyProtection="0"/>
    <xf numFmtId="0" fontId="21" fillId="0" borderId="0" applyNumberFormat="0" applyFill="0" applyBorder="0" applyAlignment="0" applyProtection="0"/>
  </cellStyleXfs>
  <cellXfs count="79">
    <xf numFmtId="0" fontId="0" fillId="0" borderId="0" xfId="0" applyFont="1" applyAlignment="1">
      <alignment/>
    </xf>
    <xf numFmtId="0" fontId="70" fillId="80" borderId="23" xfId="0" applyFont="1" applyFill="1" applyBorder="1" applyAlignment="1">
      <alignment/>
    </xf>
    <xf numFmtId="0" fontId="70" fillId="80" borderId="23" xfId="0" applyFont="1" applyFill="1" applyBorder="1" applyAlignment="1">
      <alignment wrapText="1"/>
    </xf>
    <xf numFmtId="9" fontId="0" fillId="0" borderId="0" xfId="186" applyFont="1" applyAlignment="1">
      <alignment/>
    </xf>
    <xf numFmtId="0" fontId="70" fillId="0" borderId="24" xfId="0" applyFont="1" applyBorder="1" applyAlignment="1">
      <alignment/>
    </xf>
    <xf numFmtId="0" fontId="72" fillId="0" borderId="0" xfId="0" applyFont="1" applyAlignment="1">
      <alignment/>
    </xf>
    <xf numFmtId="0" fontId="73" fillId="0" borderId="0" xfId="0" applyFont="1" applyAlignment="1">
      <alignment/>
    </xf>
    <xf numFmtId="0" fontId="70" fillId="80" borderId="0" xfId="0" applyFont="1" applyFill="1" applyBorder="1" applyAlignment="1">
      <alignment/>
    </xf>
    <xf numFmtId="188" fontId="0" fillId="0" borderId="0" xfId="153" applyNumberFormat="1" applyFont="1" applyAlignment="1">
      <alignment/>
    </xf>
    <xf numFmtId="0" fontId="74" fillId="0" borderId="0" xfId="0" applyFont="1" applyAlignment="1">
      <alignment/>
    </xf>
    <xf numFmtId="0" fontId="70" fillId="80" borderId="25" xfId="0" applyFont="1" applyFill="1" applyBorder="1" applyAlignment="1">
      <alignment/>
    </xf>
    <xf numFmtId="188" fontId="0" fillId="0" borderId="0" xfId="0" applyNumberFormat="1" applyAlignment="1">
      <alignment/>
    </xf>
    <xf numFmtId="0" fontId="70" fillId="0" borderId="25" xfId="0" applyFont="1" applyBorder="1" applyAlignment="1">
      <alignment horizontal="center"/>
    </xf>
    <xf numFmtId="0" fontId="70" fillId="0" borderId="0" xfId="0" applyFont="1" applyBorder="1" applyAlignment="1">
      <alignment horizontal="center"/>
    </xf>
    <xf numFmtId="0" fontId="70" fillId="0" borderId="26" xfId="0" applyFont="1" applyBorder="1" applyAlignment="1">
      <alignment horizontal="center"/>
    </xf>
    <xf numFmtId="0" fontId="70" fillId="0" borderId="27" xfId="0" applyFont="1" applyBorder="1" applyAlignment="1">
      <alignment horizontal="center"/>
    </xf>
    <xf numFmtId="2" fontId="0" fillId="0" borderId="0" xfId="0" applyNumberFormat="1" applyAlignment="1">
      <alignment/>
    </xf>
    <xf numFmtId="0" fontId="70" fillId="0" borderId="27" xfId="0" applyFont="1" applyBorder="1" applyAlignment="1">
      <alignment/>
    </xf>
    <xf numFmtId="0" fontId="70" fillId="80" borderId="28" xfId="0" applyFont="1" applyFill="1" applyBorder="1" applyAlignment="1">
      <alignment/>
    </xf>
    <xf numFmtId="2" fontId="70" fillId="0" borderId="24" xfId="0" applyNumberFormat="1" applyFont="1" applyBorder="1" applyAlignment="1">
      <alignment/>
    </xf>
    <xf numFmtId="176" fontId="70" fillId="0" borderId="24" xfId="186" applyNumberFormat="1" applyFont="1" applyBorder="1" applyAlignment="1">
      <alignment/>
    </xf>
    <xf numFmtId="176" fontId="70" fillId="80" borderId="25" xfId="186" applyNumberFormat="1" applyFont="1" applyFill="1" applyBorder="1" applyAlignment="1">
      <alignment/>
    </xf>
    <xf numFmtId="2" fontId="70" fillId="0" borderId="27" xfId="0" applyNumberFormat="1" applyFont="1" applyBorder="1" applyAlignment="1">
      <alignment/>
    </xf>
    <xf numFmtId="176" fontId="0" fillId="0" borderId="0" xfId="186" applyNumberFormat="1" applyFont="1" applyAlignment="1">
      <alignment/>
    </xf>
    <xf numFmtId="2" fontId="70" fillId="80" borderId="25" xfId="0" applyNumberFormat="1" applyFont="1" applyFill="1" applyBorder="1" applyAlignment="1">
      <alignment/>
    </xf>
    <xf numFmtId="0" fontId="40" fillId="0" borderId="20" xfId="191" applyNumberFormat="1" applyFont="1" applyFill="1" applyBorder="1" applyAlignment="1" quotePrefix="1">
      <alignment vertical="center"/>
    </xf>
    <xf numFmtId="0" fontId="41" fillId="0" borderId="20" xfId="228" applyNumberFormat="1" applyFont="1" applyFill="1" applyBorder="1" applyAlignment="1" quotePrefix="1">
      <alignment horizontal="left" vertical="center"/>
    </xf>
    <xf numFmtId="0" fontId="75" fillId="0" borderId="20" xfId="0" applyFont="1" applyFill="1" applyBorder="1" applyAlignment="1">
      <alignment vertical="center" wrapText="1"/>
    </xf>
    <xf numFmtId="0" fontId="0" fillId="0" borderId="20" xfId="0" applyBorder="1" applyAlignment="1">
      <alignment/>
    </xf>
    <xf numFmtId="0" fontId="40" fillId="0" borderId="20" xfId="204" applyNumberFormat="1" applyFont="1" applyFill="1" applyBorder="1" applyAlignment="1" quotePrefix="1">
      <alignment vertical="center"/>
    </xf>
    <xf numFmtId="0" fontId="40" fillId="81" borderId="20" xfId="210" applyFont="1" applyFill="1" applyBorder="1" applyAlignment="1" quotePrefix="1">
      <alignment vertical="center"/>
    </xf>
    <xf numFmtId="3" fontId="40" fillId="81" borderId="20" xfId="226" applyNumberFormat="1" applyFont="1" applyFill="1" applyBorder="1" applyAlignment="1">
      <alignment vertical="center"/>
    </xf>
    <xf numFmtId="4" fontId="40" fillId="81" borderId="20" xfId="226" applyNumberFormat="1" applyFont="1" applyFill="1" applyBorder="1" applyAlignment="1">
      <alignment vertical="center"/>
    </xf>
    <xf numFmtId="2" fontId="0" fillId="81" borderId="20" xfId="0" applyNumberFormat="1" applyFill="1" applyBorder="1" applyAlignment="1">
      <alignment/>
    </xf>
    <xf numFmtId="0" fontId="40" fillId="0" borderId="20" xfId="213" applyFont="1" applyFill="1" applyBorder="1" applyAlignment="1" quotePrefix="1">
      <alignment vertical="center"/>
    </xf>
    <xf numFmtId="3" fontId="40" fillId="0" borderId="20" xfId="226" applyNumberFormat="1" applyFont="1" applyFill="1" applyBorder="1" applyAlignment="1">
      <alignment vertical="center"/>
    </xf>
    <xf numFmtId="4" fontId="40" fillId="0" borderId="20" xfId="226" applyNumberFormat="1" applyFont="1" applyFill="1" applyBorder="1" applyAlignment="1">
      <alignment vertical="center"/>
    </xf>
    <xf numFmtId="2" fontId="0" fillId="13" borderId="20" xfId="0" applyNumberFormat="1" applyFill="1" applyBorder="1" applyAlignment="1">
      <alignment/>
    </xf>
    <xf numFmtId="0" fontId="40" fillId="0" borderId="20" xfId="216" applyFont="1" applyFill="1" applyBorder="1" applyAlignment="1" quotePrefix="1">
      <alignment vertical="center"/>
    </xf>
    <xf numFmtId="0" fontId="40" fillId="0" borderId="20" xfId="191" applyNumberFormat="1" applyFont="1" applyFill="1" applyBorder="1" quotePrefix="1">
      <alignment horizontal="left" vertical="center" indent="1"/>
    </xf>
    <xf numFmtId="0" fontId="40" fillId="0" borderId="20" xfId="228" applyNumberFormat="1" applyFont="1" applyFill="1" applyBorder="1" applyAlignment="1" quotePrefix="1">
      <alignment vertical="center"/>
    </xf>
    <xf numFmtId="0" fontId="43" fillId="0" borderId="20" xfId="228" applyNumberFormat="1" applyFont="1" applyFill="1" applyBorder="1" applyAlignment="1" quotePrefix="1">
      <alignment vertical="center"/>
    </xf>
    <xf numFmtId="9" fontId="44" fillId="13" borderId="20" xfId="186" applyFont="1" applyFill="1" applyBorder="1" applyAlignment="1" quotePrefix="1">
      <alignment horizontal="center" vertical="center" wrapText="1"/>
    </xf>
    <xf numFmtId="0" fontId="40" fillId="0" borderId="20" xfId="191" applyNumberFormat="1" applyFont="1" applyFill="1" applyBorder="1" applyAlignment="1" quotePrefix="1">
      <alignment horizontal="left" vertical="center" indent="1"/>
    </xf>
    <xf numFmtId="0" fontId="40" fillId="0" borderId="20" xfId="204" applyNumberFormat="1" applyFont="1" applyFill="1" applyBorder="1" quotePrefix="1">
      <alignment horizontal="right" vertical="center"/>
    </xf>
    <xf numFmtId="4" fontId="76" fillId="0" borderId="20" xfId="0" applyNumberFormat="1" applyFont="1" applyFill="1" applyBorder="1" applyAlignment="1">
      <alignment/>
    </xf>
    <xf numFmtId="0" fontId="0" fillId="13" borderId="20" xfId="0" applyFill="1" applyBorder="1" applyAlignment="1">
      <alignment/>
    </xf>
    <xf numFmtId="0" fontId="44" fillId="12" borderId="20" xfId="216" applyFont="1" applyFill="1" applyBorder="1" applyAlignment="1">
      <alignment horizontal="center" vertical="center"/>
    </xf>
    <xf numFmtId="0" fontId="70" fillId="12" borderId="29" xfId="0" applyFont="1" applyFill="1" applyBorder="1" applyAlignment="1">
      <alignment horizontal="center" vertical="center"/>
    </xf>
    <xf numFmtId="3" fontId="70" fillId="12" borderId="29" xfId="0" applyNumberFormat="1" applyFont="1" applyFill="1" applyBorder="1" applyAlignment="1">
      <alignment horizontal="center" vertical="center"/>
    </xf>
    <xf numFmtId="176" fontId="70" fillId="12" borderId="29" xfId="186" applyNumberFormat="1" applyFont="1" applyFill="1" applyBorder="1" applyAlignment="1">
      <alignment horizontal="center" vertical="center"/>
    </xf>
    <xf numFmtId="0" fontId="40" fillId="81" borderId="20" xfId="210" applyFont="1" applyFill="1" applyBorder="1" applyAlignment="1" quotePrefix="1">
      <alignment horizontal="left" vertical="center" indent="3"/>
    </xf>
    <xf numFmtId="0" fontId="40" fillId="81" borderId="20" xfId="210" applyFont="1" applyFill="1" applyBorder="1" quotePrefix="1">
      <alignment horizontal="left" vertical="center" indent="1"/>
    </xf>
    <xf numFmtId="3" fontId="40" fillId="81" borderId="20" xfId="226" applyNumberFormat="1" applyFont="1" applyFill="1" applyBorder="1" applyAlignment="1">
      <alignment horizontal="right" vertical="center"/>
    </xf>
    <xf numFmtId="3" fontId="76" fillId="81" borderId="20" xfId="0" applyNumberFormat="1" applyFont="1" applyFill="1" applyBorder="1" applyAlignment="1">
      <alignment vertical="center"/>
    </xf>
    <xf numFmtId="9" fontId="70" fillId="81" borderId="20" xfId="186" applyFont="1" applyFill="1" applyBorder="1" applyAlignment="1">
      <alignment horizontal="center"/>
    </xf>
    <xf numFmtId="0" fontId="40" fillId="0" borderId="20" xfId="213" applyFont="1" applyFill="1" applyBorder="1" applyAlignment="1" quotePrefix="1">
      <alignment horizontal="left" vertical="center" indent="4"/>
    </xf>
    <xf numFmtId="0" fontId="40" fillId="0" borderId="20" xfId="213" applyFont="1" applyFill="1" applyBorder="1" quotePrefix="1">
      <alignment horizontal="left" vertical="center" indent="1"/>
    </xf>
    <xf numFmtId="3" fontId="40" fillId="0" borderId="20" xfId="226" applyNumberFormat="1" applyFont="1" applyFill="1" applyBorder="1" applyAlignment="1">
      <alignment horizontal="right" vertical="center"/>
    </xf>
    <xf numFmtId="3" fontId="46" fillId="0" borderId="20" xfId="226" applyNumberFormat="1" applyFont="1" applyFill="1" applyBorder="1" applyAlignment="1">
      <alignment horizontal="right" vertical="center"/>
    </xf>
    <xf numFmtId="9" fontId="70" fillId="13" borderId="20" xfId="186" applyFont="1" applyFill="1" applyBorder="1" applyAlignment="1">
      <alignment horizontal="center"/>
    </xf>
    <xf numFmtId="0" fontId="40" fillId="0" borderId="20" xfId="216" applyFont="1" applyFill="1" applyBorder="1" applyAlignment="1" quotePrefix="1">
      <alignment horizontal="left" vertical="center" indent="5"/>
    </xf>
    <xf numFmtId="0" fontId="40" fillId="0" borderId="20" xfId="216" applyFont="1" applyFill="1" applyBorder="1" quotePrefix="1">
      <alignment horizontal="left" vertical="center" indent="1"/>
    </xf>
    <xf numFmtId="3" fontId="0" fillId="0" borderId="20" xfId="0" applyNumberFormat="1" applyFill="1" applyBorder="1" applyAlignment="1">
      <alignment vertical="center"/>
    </xf>
    <xf numFmtId="3" fontId="76" fillId="0" borderId="20" xfId="0" applyNumberFormat="1" applyFont="1" applyFill="1" applyBorder="1" applyAlignment="1">
      <alignment vertical="center"/>
    </xf>
    <xf numFmtId="194" fontId="70" fillId="12" borderId="29" xfId="0" applyNumberFormat="1" applyFont="1" applyFill="1" applyBorder="1" applyAlignment="1">
      <alignment horizontal="center" vertical="center"/>
    </xf>
    <xf numFmtId="0" fontId="57" fillId="0" borderId="0" xfId="0" applyFont="1" applyFill="1" applyBorder="1" applyAlignment="1">
      <alignment wrapText="1"/>
    </xf>
    <xf numFmtId="176" fontId="54" fillId="0" borderId="0" xfId="186" applyNumberFormat="1" applyFont="1" applyFill="1" applyBorder="1" applyAlignment="1">
      <alignment/>
    </xf>
    <xf numFmtId="176" fontId="57" fillId="0" borderId="0" xfId="186" applyNumberFormat="1" applyFont="1" applyFill="1" applyBorder="1" applyAlignment="1">
      <alignment/>
    </xf>
    <xf numFmtId="2" fontId="54" fillId="0" borderId="0" xfId="0" applyNumberFormat="1" applyFont="1" applyFill="1" applyBorder="1" applyAlignment="1">
      <alignment/>
    </xf>
    <xf numFmtId="2" fontId="57" fillId="0" borderId="0" xfId="0" applyNumberFormat="1" applyFont="1" applyFill="1" applyBorder="1" applyAlignment="1">
      <alignment/>
    </xf>
    <xf numFmtId="0" fontId="70" fillId="80" borderId="23" xfId="0" applyFont="1" applyFill="1" applyBorder="1" applyAlignment="1">
      <alignment horizontal="center" vertical="center" wrapText="1"/>
    </xf>
    <xf numFmtId="0" fontId="0" fillId="0" borderId="0" xfId="0" applyBorder="1" applyAlignment="1">
      <alignment horizontal="center" wrapText="1"/>
    </xf>
    <xf numFmtId="176" fontId="0" fillId="0" borderId="0" xfId="0" applyNumberFormat="1" applyAlignment="1">
      <alignment/>
    </xf>
    <xf numFmtId="0" fontId="70" fillId="80" borderId="0" xfId="0" applyFont="1" applyFill="1" applyBorder="1" applyAlignment="1">
      <alignment horizontal="center" vertical="center" wrapText="1"/>
    </xf>
    <xf numFmtId="9" fontId="0" fillId="0" borderId="0" xfId="186" applyFont="1" applyBorder="1" applyAlignment="1">
      <alignment horizontal="right"/>
    </xf>
    <xf numFmtId="0" fontId="70" fillId="0" borderId="24" xfId="0" applyFont="1" applyBorder="1" applyAlignment="1">
      <alignment horizontal="right"/>
    </xf>
    <xf numFmtId="0" fontId="70" fillId="80" borderId="25" xfId="0" applyFont="1" applyFill="1" applyBorder="1" applyAlignment="1">
      <alignment horizontal="right"/>
    </xf>
    <xf numFmtId="0" fontId="0" fillId="0" borderId="0" xfId="0" applyAlignment="1">
      <alignment horizontal="right"/>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225"/>
          <c:w val="0.98075"/>
          <c:h val="0.9175"/>
        </c:manualLayout>
      </c:layout>
      <c:barChart>
        <c:barDir val="col"/>
        <c:grouping val="clustered"/>
        <c:varyColors val="0"/>
        <c:ser>
          <c:idx val="3"/>
          <c:order val="0"/>
          <c:tx>
            <c:strRef>
              <c:f>'14A_hüpertoonia'!$C$3</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'14A_hüpertoonia'!$K$4:$K$25</c:f>
                <c:numCache>
                  <c:ptCount val="22"/>
                  <c:pt idx="0">
                    <c:v>0.0032303539292142247</c:v>
                  </c:pt>
                  <c:pt idx="1">
                    <c:v>0.03668707482993194</c:v>
                  </c:pt>
                  <c:pt idx="2">
                    <c:v>0.003085047248471362</c:v>
                  </c:pt>
                  <c:pt idx="3">
                    <c:v>0.002565192682814521</c:v>
                  </c:pt>
                  <c:pt idx="4">
                    <c:v>0.003846391507565605</c:v>
                  </c:pt>
                  <c:pt idx="5">
                    <c:v>0.0021800554016619955</c:v>
                  </c:pt>
                  <c:pt idx="6">
                    <c:v>0.0018539691140612158</c:v>
                  </c:pt>
                  <c:pt idx="7">
                    <c:v>0.0018466734211415314</c:v>
                  </c:pt>
                  <c:pt idx="8">
                    <c:v>0.00210946221121866</c:v>
                  </c:pt>
                  <c:pt idx="9">
                    <c:v>0.014415094339622625</c:v>
                  </c:pt>
                  <c:pt idx="10">
                    <c:v>0.013483695652174</c:v>
                  </c:pt>
                  <c:pt idx="11">
                    <c:v>0.025257080610021743</c:v>
                  </c:pt>
                  <c:pt idx="12">
                    <c:v>0.017958847736625483</c:v>
                  </c:pt>
                  <c:pt idx="13">
                    <c:v>0.0089107379584622</c:v>
                  </c:pt>
                  <c:pt idx="14">
                    <c:v>0.004961101137043733</c:v>
                  </c:pt>
                  <c:pt idx="15">
                    <c:v>0.003168102623013591</c:v>
                  </c:pt>
                  <c:pt idx="16">
                    <c:v>0.004812499999999997</c:v>
                  </c:pt>
                  <c:pt idx="17">
                    <c:v>0.004016644765659216</c:v>
                  </c:pt>
                  <c:pt idx="18">
                    <c:v>0.01105647840531565</c:v>
                  </c:pt>
                  <c:pt idx="19">
                    <c:v>0.0107556561085973</c:v>
                  </c:pt>
                  <c:pt idx="20">
                    <c:v>0.0063109243697478945</c:v>
                  </c:pt>
                  <c:pt idx="21">
                    <c:v>0.0026948728636932984</c:v>
                  </c:pt>
                </c:numCache>
              </c:numRef>
            </c:plus>
            <c:minus>
              <c:numRef>
                <c:f>'14A_hüpertoonia'!$J$4:$J$25</c:f>
                <c:numCache>
                  <c:ptCount val="22"/>
                  <c:pt idx="0">
                    <c:v>0.0027696460707857806</c:v>
                  </c:pt>
                  <c:pt idx="1">
                    <c:v>0.042312925170068016</c:v>
                  </c:pt>
                  <c:pt idx="2">
                    <c:v>0.0029149527515286433</c:v>
                  </c:pt>
                  <c:pt idx="3">
                    <c:v>0.0024348073171854834</c:v>
                  </c:pt>
                  <c:pt idx="4">
                    <c:v>0.003153608492434401</c:v>
                  </c:pt>
                  <c:pt idx="5">
                    <c:v>0.002819944598338009</c:v>
                  </c:pt>
                  <c:pt idx="6">
                    <c:v>0.0021460308859387878</c:v>
                  </c:pt>
                  <c:pt idx="7">
                    <c:v>0.002153326578858472</c:v>
                  </c:pt>
                  <c:pt idx="8">
                    <c:v>0.0018905377887813435</c:v>
                  </c:pt>
                  <c:pt idx="9">
                    <c:v>0.029584905660377414</c:v>
                  </c:pt>
                  <c:pt idx="10">
                    <c:v>0.015516304347826027</c:v>
                  </c:pt>
                  <c:pt idx="11">
                    <c:v>0.027742919389978193</c:v>
                  </c:pt>
                  <c:pt idx="12">
                    <c:v>0.01804115226337455</c:v>
                  </c:pt>
                  <c:pt idx="13">
                    <c:v>0.010089262041537705</c:v>
                  </c:pt>
                  <c:pt idx="14">
                    <c:v>0.007038898862956278</c:v>
                  </c:pt>
                  <c:pt idx="15">
                    <c:v>0.003831897376986415</c:v>
                  </c:pt>
                  <c:pt idx="16">
                    <c:v>0.010187500000000016</c:v>
                  </c:pt>
                  <c:pt idx="17">
                    <c:v>0.0059833552343407925</c:v>
                  </c:pt>
                  <c:pt idx="18">
                    <c:v>0.01294352159468437</c:v>
                  </c:pt>
                  <c:pt idx="19">
                    <c:v>0.011944343891402753</c:v>
                  </c:pt>
                  <c:pt idx="20">
                    <c:v>0.007689075630252118</c:v>
                  </c:pt>
                  <c:pt idx="21">
                    <c:v>0.003305127136306707</c:v>
                  </c:pt>
                </c:numCache>
              </c:numRef>
            </c:minus>
            <c:noEndCap val="0"/>
            <c:spPr>
              <a:ln w="3175">
                <a:solidFill>
                  <a:srgbClr val="000000"/>
                </a:solidFill>
              </a:ln>
            </c:spPr>
          </c:errBars>
          <c:cat>
            <c:multiLvlStrRef>
              <c:f>'14A_hüpertoonia'!$A$4:$B$25</c:f>
              <c:multiLvlStrCache/>
            </c:multiLvlStrRef>
          </c:cat>
          <c:val>
            <c:numRef>
              <c:f>'14A_hüpertoonia'!$C$4:$C$25</c:f>
              <c:numCache/>
            </c:numRef>
          </c:val>
        </c:ser>
        <c:gapWidth val="75"/>
        <c:axId val="37160038"/>
        <c:axId val="66004887"/>
      </c:barChart>
      <c:lineChart>
        <c:grouping val="standard"/>
        <c:varyColors val="0"/>
        <c:ser>
          <c:idx val="0"/>
          <c:order val="1"/>
          <c:tx>
            <c:strRef>
              <c:f>'14A_hüpertoonia'!$F$3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ser>
          <c:idx val="1"/>
          <c:order val="2"/>
          <c:tx>
            <c:strRef>
              <c:f>'14A_hüpertoonia'!$E$3</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'14A_hüpertoonia'!$E$4:$E$25</c:f>
              <c:numCache/>
            </c:numRef>
          </c:val>
          <c:smooth val="0"/>
        </c:ser>
        <c:ser>
          <c:idx val="2"/>
          <c:order val="3"/>
          <c:tx>
            <c:strRef>
              <c:f>'14A_hüpertoonia'!$G$3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'14A_hüpertoonia'!$G$4:$G$25</c:f>
              <c:numCache/>
            </c:numRef>
          </c:val>
          <c:smooth val="0"/>
        </c:ser>
        <c:axId val="37160038"/>
        <c:axId val="66004887"/>
      </c:lineChart>
      <c:catAx>
        <c:axId val="371600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004887"/>
        <c:crosses val="autoZero"/>
        <c:auto val="1"/>
        <c:lblOffset val="100"/>
        <c:tickLblSkip val="1"/>
        <c:noMultiLvlLbl val="0"/>
      </c:catAx>
      <c:valAx>
        <c:axId val="66004887"/>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160038"/>
        <c:crossesAt val="1"/>
        <c:crossBetween val="between"/>
        <c:dispUnits/>
      </c:valAx>
      <c:spPr>
        <a:solidFill>
          <a:srgbClr val="FFFFFF"/>
        </a:solidFill>
        <a:ln w="3175">
          <a:noFill/>
        </a:ln>
      </c:spPr>
    </c:plotArea>
    <c:legend>
      <c:legendPos val="b"/>
      <c:layout>
        <c:manualLayout>
          <c:xMode val="edge"/>
          <c:yMode val="edge"/>
          <c:x val="0.04425"/>
          <c:y val="0.9295"/>
          <c:w val="0.94875"/>
          <c:h val="0.070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275"/>
          <c:w val="0.9725"/>
          <c:h val="0.87575"/>
        </c:manualLayout>
      </c:layout>
      <c:barChart>
        <c:barDir val="col"/>
        <c:grouping val="clustered"/>
        <c:varyColors val="0"/>
        <c:ser>
          <c:idx val="3"/>
          <c:order val="0"/>
          <c:tx>
            <c:strRef>
              <c:f>'14A_hüpertoonia'!$C$33</c:f>
              <c:strCache>
                <c:ptCount val="1"/>
                <c:pt idx="0">
                  <c:v>Keskmine välditav osa retsepti maksumusest ühe retsepti kohta 2016,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'14A_hüpertoonia'!$A$34:$B$55</c:f>
              <c:multiLvlStrCache/>
            </c:multiLvlStrRef>
          </c:cat>
          <c:val>
            <c:numRef>
              <c:f>'14A_hüpertoonia'!$C$34:$C$55</c:f>
              <c:numCache/>
            </c:numRef>
          </c:val>
        </c:ser>
        <c:gapWidth val="75"/>
        <c:axId val="57173072"/>
        <c:axId val="44795601"/>
      </c:barChart>
      <c:lineChart>
        <c:grouping val="standard"/>
        <c:varyColors val="0"/>
        <c:ser>
          <c:idx val="0"/>
          <c:order val="1"/>
          <c:tx>
            <c:strRef>
              <c:f>'14A_hüpertoonia'!$F$33</c:f>
              <c:strCache>
                <c:ptCount val="1"/>
                <c:pt idx="0">
                  <c:v>HVA keskmine 2016</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'14A_hüpertoonia'!$F$34:$F$55</c:f>
              <c:numCache/>
            </c:numRef>
          </c:val>
          <c:smooth val="0"/>
        </c:ser>
        <c:ser>
          <c:idx val="1"/>
          <c:order val="2"/>
          <c:tx>
            <c:strRef>
              <c:f>'14A_hüpertoonia'!$E$33</c:f>
              <c:strCache>
                <c:ptCount val="1"/>
                <c:pt idx="0">
                  <c:v>Keskmine välditav osa retsepti maksumusest ühe retsepti kohta 2015,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'14A_hüpertoonia'!$E$34:$E$55</c:f>
              <c:numCache/>
            </c:numRef>
          </c:val>
          <c:smooth val="0"/>
        </c:ser>
        <c:ser>
          <c:idx val="2"/>
          <c:order val="3"/>
          <c:tx>
            <c:strRef>
              <c:f>'14A_hüpertoonia'!$G$33</c:f>
              <c:strCache>
                <c:ptCount val="1"/>
                <c:pt idx="0">
                  <c:v>HVA keskmine 2015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'14A_hüpertoonia'!$G$34:$G$55</c:f>
              <c:numCache/>
            </c:numRef>
          </c:val>
          <c:smooth val="0"/>
        </c:ser>
        <c:axId val="57173072"/>
        <c:axId val="44795601"/>
      </c:lineChart>
      <c:catAx>
        <c:axId val="571730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795601"/>
        <c:crosses val="autoZero"/>
        <c:auto val="1"/>
        <c:lblOffset val="100"/>
        <c:tickLblSkip val="1"/>
        <c:noMultiLvlLbl val="0"/>
      </c:catAx>
      <c:valAx>
        <c:axId val="44795601"/>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7173072"/>
        <c:crossesAt val="1"/>
        <c:crossBetween val="between"/>
        <c:dispUnits/>
      </c:valAx>
      <c:spPr>
        <a:solidFill>
          <a:srgbClr val="FFFFFF"/>
        </a:solidFill>
        <a:ln w="3175">
          <a:noFill/>
        </a:ln>
      </c:spPr>
    </c:plotArea>
    <c:legend>
      <c:legendPos val="r"/>
      <c:layout>
        <c:manualLayout>
          <c:xMode val="edge"/>
          <c:yMode val="edge"/>
          <c:x val="0.028"/>
          <c:y val="0.875"/>
          <c:w val="0.971"/>
          <c:h val="0.10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523875</xdr:colOff>
      <xdr:row>54</xdr:row>
      <xdr:rowOff>95250</xdr:rowOff>
    </xdr:to>
    <xdr:sp>
      <xdr:nvSpPr>
        <xdr:cNvPr id="1" name="TextBox 1"/>
        <xdr:cNvSpPr txBox="1">
          <a:spLocks noChangeArrowheads="1"/>
        </xdr:cNvSpPr>
      </xdr:nvSpPr>
      <xdr:spPr>
        <a:xfrm>
          <a:off x="19050" y="0"/>
          <a:ext cx="7210425" cy="1038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INDIKAATOR 14. </a:t>
          </a:r>
          <a:r>
            <a:rPr lang="en-US" cap="none" sz="1200" b="1" i="0" u="none" baseline="0">
              <a:solidFill>
                <a:srgbClr val="003366"/>
              </a:solidFill>
              <a:latin typeface="Calibri"/>
              <a:ea typeface="Calibri"/>
              <a:cs typeface="Calibri"/>
            </a:rPr>
            <a:t>TOIMEAINEPÕHIS</a:t>
          </a:r>
          <a:r>
            <a:rPr lang="en-US" cap="none" sz="1200" b="1" i="0" u="none" baseline="0">
              <a:solidFill>
                <a:srgbClr val="003366"/>
              </a:solidFill>
              <a:latin typeface="Calibri"/>
              <a:ea typeface="Calibri"/>
              <a:cs typeface="Calibri"/>
            </a:rPr>
            <a:t>TE</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RETSEPTIDE OSAKAAL  JA VÄLDITAV OMAOSALUS ÜHE </a:t>
          </a:r>
          <a:r>
            <a:rPr lang="en-US" cap="none" sz="1200" b="1" i="0" u="none" baseline="0">
              <a:solidFill>
                <a:srgbClr val="003366"/>
              </a:solidFill>
              <a:latin typeface="Calibri"/>
              <a:ea typeface="Calibri"/>
              <a:cs typeface="Calibri"/>
            </a:rPr>
            <a:t>RETSEPTI</a:t>
          </a:r>
          <a:r>
            <a:rPr lang="en-US" cap="none" sz="1200" b="1" i="0" u="none" baseline="0">
              <a:solidFill>
                <a:srgbClr val="003366"/>
              </a:solidFill>
              <a:latin typeface="Calibri"/>
              <a:ea typeface="Calibri"/>
              <a:cs typeface="Calibri"/>
            </a:rPr>
            <a:t> KOHTA</a:t>
          </a:r>
          <a:r>
            <a:rPr lang="en-US" cap="none" sz="1200" b="1" i="0" u="none" baseline="0">
              <a:solidFill>
                <a:srgbClr val="003366"/>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1. Selgitus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haiglates väljakirjutatud </a:t>
          </a:r>
          <a:r>
            <a:rPr lang="en-US" cap="none" sz="1200" b="1" i="0" u="none" baseline="0">
              <a:solidFill>
                <a:srgbClr val="000000"/>
              </a:solidFill>
              <a:latin typeface="Calibri"/>
              <a:ea typeface="Calibri"/>
              <a:cs typeface="Calibri"/>
            </a:rPr>
            <a:t>toimeainepõhiste retseptide* osakaal </a:t>
          </a:r>
          <a:r>
            <a:rPr lang="en-US" cap="none" sz="1200" b="0" i="0" u="none" baseline="0">
              <a:solidFill>
                <a:srgbClr val="000000"/>
              </a:solidFill>
              <a:latin typeface="Calibri"/>
              <a:ea typeface="Calibri"/>
              <a:cs typeface="Calibri"/>
            </a:rPr>
            <a:t>kõigist väljakirjutatud retseptidest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Andmed: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välja kirjutatud ravimite retseptid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Hüpertoonia ravimid (indikaator 14a)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Hüpertoonia ravimid (</a:t>
          </a:r>
          <a:r>
            <a:rPr lang="en-US" cap="none" sz="1200" b="1" i="0" u="none" baseline="0">
              <a:solidFill>
                <a:srgbClr val="000000"/>
              </a:solidFill>
              <a:latin typeface="Calibri"/>
              <a:ea typeface="Calibri"/>
              <a:cs typeface="Calibri"/>
            </a:rPr>
            <a:t>RHK-10:</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I10, I11, I12, I13, I15</a:t>
          </a:r>
          <a:r>
            <a:rPr lang="en-US" cap="none" sz="1200" b="0" i="0" u="none" baseline="0">
              <a:solidFill>
                <a:srgbClr val="000000"/>
              </a:solidFill>
              <a:latin typeface="Calibri"/>
              <a:ea typeface="Calibri"/>
              <a:cs typeface="Calibri"/>
            </a:rPr>
            <a:t>) -Toimeainepõhiselt välja kirjutatud retseptide osakaal kõigist hüpertoonia raviks (ravimid ravimiklassidest C03, C07, C08, C09) välja kirjutatud retseptidest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Toimeainepõhine retsept </a:t>
          </a:r>
          <a:r>
            <a:rPr lang="en-US" cap="none" sz="1200" b="0" i="0" u="none" baseline="0">
              <a:solidFill>
                <a:srgbClr val="000000"/>
              </a:solidFill>
              <a:latin typeface="Calibri"/>
              <a:ea typeface="Calibri"/>
              <a:cs typeface="Calibri"/>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Calibri"/>
              <a:ea typeface="Calibri"/>
              <a:cs typeface="Calibri"/>
            </a:rPr>
            <a:t>Teisalt, mida rohkem geneerilisi ravimeid turul on, seda madalamaks lähevad konkurentsist tulenevalt piirhinnad ning tekivad täiendavad vahendid ravi ning ravimite rahastamiseks.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 väljakirjutamine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4-s toodud nõuetele (https://www.riigiteataja.ee/akt/123122010011?leiaKehtiv): 
</a:t>
          </a:r>
          <a:r>
            <a:rPr lang="en-US" cap="none" sz="1200" b="0" i="0" u="none" baseline="0">
              <a:solidFill>
                <a:srgbClr val="000000"/>
              </a:solidFill>
              <a:latin typeface="Calibri"/>
              <a:ea typeface="Calibri"/>
              <a:cs typeface="Calibri"/>
            </a:rPr>
            <a:t>(5) Ravim kirjutatakse välja, kasutades selleks ravimis sisalduva toimeaine nimetust.
</a:t>
          </a:r>
          <a:r>
            <a:rPr lang="en-US" cap="none" sz="1200" b="0" i="0" u="none" baseline="0">
              <a:solidFill>
                <a:srgbClr val="000000"/>
              </a:solidFill>
              <a:latin typeface="Calibri"/>
              <a:ea typeface="Calibri"/>
              <a:cs typeface="Calibri"/>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2. Selgitus: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 patsientidele välja kirjutatud soodusretseptide </a:t>
          </a:r>
          <a:r>
            <a:rPr lang="en-US" cap="none" sz="1200" b="1" i="0" u="none" baseline="0">
              <a:solidFill>
                <a:srgbClr val="000000"/>
              </a:solidFill>
              <a:latin typeface="Calibri"/>
              <a:ea typeface="Calibri"/>
              <a:cs typeface="Calibri"/>
            </a:rPr>
            <a:t>keskmine välditav omaosalus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Andmed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HVA haiglate patsientidele (EHK kindlustusega) välja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kirjutatud realiseeritud ehk välja ostetud soodusretseptid.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Hüpertoonia ravimid (</a:t>
          </a:r>
          <a:r>
            <a:rPr lang="en-US" cap="none" sz="1200" b="1" i="0" u="none" baseline="0">
              <a:solidFill>
                <a:srgbClr val="000000"/>
              </a:solidFill>
              <a:latin typeface="Calibri"/>
              <a:ea typeface="Calibri"/>
              <a:cs typeface="Calibri"/>
            </a:rPr>
            <a:t>RHK-10: I10, I11, I12, I13, I15</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ravimid ravimiklassidest C03, C07, C08, C09)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keskmine välditav osa retsepti maksumusest ühe retsepti kohta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Välditav omaosalus ühe retsepti kohta </a:t>
          </a:r>
          <a:r>
            <a:rPr lang="en-US" cap="none" sz="1200" b="0" i="0" u="none" baseline="0">
              <a:solidFill>
                <a:srgbClr val="000000"/>
              </a:solidFill>
              <a:latin typeface="Calibri"/>
              <a:ea typeface="Calibri"/>
              <a:cs typeface="Calibri"/>
            </a:rPr>
            <a:t>– ravimi piirhinda ületav osa retsepti maksumusest keskmiselt ühe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retsepti kohta ühe kalendriaasta jooksul.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Juhul, kui sama toimeainega ravim on saadaval mitmelt erinevalt ravimitootjalt, siis kehtestab riik toimeaine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kompenseerimisele piirhinna. Piirhind kehtestatakse odavaima või odavuselt teise ravimi hinna järgi. Kui patsient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ostab soodusretseptiga ravimit, mis on piirhinnast kallim, siis tuleb piirhinda ületav osa patsiendil endal tasuda.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Eesmärk on näidata, kui suur osa patsientide poolt retsepti eest tasutud summast oleks välditav.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Faili </a:t>
          </a:r>
          <a:r>
            <a:rPr lang="en-US" cap="none" sz="1100" b="1" i="0" u="none" baseline="0">
              <a:solidFill>
                <a:srgbClr val="000000"/>
              </a:solidFill>
              <a:latin typeface="Calibri"/>
              <a:ea typeface="Calibri"/>
              <a:cs typeface="Calibri"/>
            </a:rPr>
            <a:t> kirjeldus: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Lehel </a:t>
          </a:r>
          <a:r>
            <a:rPr lang="en-US" cap="none" sz="1100" b="0" i="1" u="none" baseline="0">
              <a:solidFill>
                <a:srgbClr val="000000"/>
              </a:solidFill>
              <a:latin typeface="Calibri"/>
              <a:ea typeface="Calibri"/>
              <a:cs typeface="Calibri"/>
            </a:rPr>
            <a:t>"14A_hüpertoonia" </a:t>
          </a:r>
          <a:r>
            <a:rPr lang="en-US" cap="none" sz="1100" b="0" i="0" u="none" baseline="0">
              <a:solidFill>
                <a:srgbClr val="000000"/>
              </a:solidFill>
              <a:latin typeface="Calibri"/>
              <a:ea typeface="Calibri"/>
              <a:cs typeface="Calibri"/>
            </a:rPr>
            <a:t>on aruandes oleva indikaatori joonis koos andmetega.</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Järgmistel  lehel</a:t>
          </a:r>
          <a:r>
            <a:rPr lang="en-US" cap="none" sz="1100" b="0" i="0" u="none" baseline="0">
              <a:solidFill>
                <a:srgbClr val="000000"/>
              </a:solidFill>
              <a:latin typeface="Calibri"/>
              <a:ea typeface="Calibri"/>
              <a:cs typeface="Calibri"/>
            </a:rPr>
            <a:t> "Hüpertoonia_alusandmed"</a:t>
          </a:r>
          <a:r>
            <a:rPr lang="en-US" cap="none" sz="1100" b="0" i="0" u="none" baseline="0">
              <a:solidFill>
                <a:srgbClr val="000000"/>
              </a:solidFill>
              <a:latin typeface="Calibri"/>
              <a:ea typeface="Calibri"/>
              <a:cs typeface="Calibri"/>
            </a:rPr>
            <a:t>  on detailsed andmed </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xdr:row>
      <xdr:rowOff>57150</xdr:rowOff>
    </xdr:from>
    <xdr:to>
      <xdr:col>15</xdr:col>
      <xdr:colOff>190500</xdr:colOff>
      <xdr:row>28</xdr:row>
      <xdr:rowOff>38100</xdr:rowOff>
    </xdr:to>
    <xdr:graphicFrame>
      <xdr:nvGraphicFramePr>
        <xdr:cNvPr id="1" name="Chart 1"/>
        <xdr:cNvGraphicFramePr/>
      </xdr:nvGraphicFramePr>
      <xdr:xfrm>
        <a:off x="4514850" y="438150"/>
        <a:ext cx="8058150" cy="588645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29</xdr:row>
      <xdr:rowOff>19050</xdr:rowOff>
    </xdr:from>
    <xdr:to>
      <xdr:col>16</xdr:col>
      <xdr:colOff>342900</xdr:colOff>
      <xdr:row>59</xdr:row>
      <xdr:rowOff>28575</xdr:rowOff>
    </xdr:to>
    <xdr:graphicFrame>
      <xdr:nvGraphicFramePr>
        <xdr:cNvPr id="2" name="Chart 1"/>
        <xdr:cNvGraphicFramePr/>
      </xdr:nvGraphicFramePr>
      <xdr:xfrm>
        <a:off x="4733925" y="6496050"/>
        <a:ext cx="8601075" cy="6562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70" zoomScaleNormal="70" zoomScalePageLayoutView="0" workbookViewId="0" topLeftCell="A1">
      <selection activeCell="R35" sqref="R35"/>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15">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8"/>
  <sheetViews>
    <sheetView zoomScale="85" zoomScaleNormal="85" zoomScalePageLayoutView="0" workbookViewId="0" topLeftCell="A1">
      <pane ySplit="1" topLeftCell="A26" activePane="bottomLeft" state="frozen"/>
      <selection pane="topLeft" activeCell="A1" sqref="A1"/>
      <selection pane="bottomLeft" activeCell="S53" sqref="S52:S53"/>
    </sheetView>
  </sheetViews>
  <sheetFormatPr defaultColWidth="9.140625" defaultRowHeight="15"/>
  <cols>
    <col min="1" max="1" width="13.00390625" style="0" customWidth="1"/>
    <col min="2" max="2" width="14.00390625" style="0" bestFit="1" customWidth="1"/>
    <col min="3" max="3" width="13.140625" style="0" customWidth="1"/>
    <col min="4" max="4" width="14.7109375" style="0" customWidth="1"/>
    <col min="5" max="5" width="10.421875" style="0" customWidth="1"/>
    <col min="6" max="6" width="7.28125" style="0" customWidth="1"/>
    <col min="7" max="7" width="8.00390625" style="0" customWidth="1"/>
    <col min="8" max="8" width="15.00390625" style="0" customWidth="1"/>
    <col min="9" max="11" width="12.8515625" style="0" customWidth="1"/>
    <col min="12" max="12" width="17.00390625" style="0" customWidth="1"/>
    <col min="13" max="13" width="16.28125" style="0" customWidth="1"/>
    <col min="19" max="19" width="13.00390625" style="0" customWidth="1"/>
    <col min="20" max="22" width="12.8515625" style="0" customWidth="1"/>
    <col min="23" max="23" width="17.00390625" style="0" customWidth="1"/>
    <col min="24" max="24" width="15.57421875" style="0" customWidth="1"/>
  </cols>
  <sheetData>
    <row r="1" spans="1:19" ht="30" customHeight="1">
      <c r="A1" s="9" t="s">
        <v>26</v>
      </c>
      <c r="C1" s="8"/>
      <c r="D1" s="8"/>
      <c r="E1" s="8"/>
      <c r="S1" s="9"/>
    </row>
    <row r="2" spans="3:7" ht="15">
      <c r="C2" s="8"/>
      <c r="D2" s="8"/>
      <c r="E2" s="8"/>
      <c r="F2" s="11"/>
      <c r="G2" s="11"/>
    </row>
    <row r="3" spans="1:11" ht="75">
      <c r="A3" s="1" t="s">
        <v>20</v>
      </c>
      <c r="B3" s="1" t="s">
        <v>21</v>
      </c>
      <c r="C3" s="2" t="s">
        <v>33</v>
      </c>
      <c r="D3" s="74" t="s">
        <v>95</v>
      </c>
      <c r="E3" s="2" t="s">
        <v>28</v>
      </c>
      <c r="F3" s="66" t="s">
        <v>34</v>
      </c>
      <c r="G3" s="66" t="s">
        <v>29</v>
      </c>
      <c r="H3" s="72" t="s">
        <v>96</v>
      </c>
      <c r="I3" s="72" t="s">
        <v>97</v>
      </c>
      <c r="J3" s="72" t="s">
        <v>98</v>
      </c>
      <c r="K3" s="72" t="s">
        <v>99</v>
      </c>
    </row>
    <row r="4" spans="1:11" ht="15">
      <c r="A4" s="12" t="s">
        <v>30</v>
      </c>
      <c r="B4" t="s">
        <v>2</v>
      </c>
      <c r="C4" s="23">
        <v>0.9017696460707858</v>
      </c>
      <c r="D4" s="78" t="str">
        <f>H4*100&amp;-I4*100&amp;"%"</f>
        <v>89,9-90,5%</v>
      </c>
      <c r="E4" s="23">
        <v>0.8754544853573081</v>
      </c>
      <c r="F4" s="67">
        <f>$C$26</f>
        <v>0.932993556095019</v>
      </c>
      <c r="G4" s="67">
        <f>$E$26</f>
        <v>0.9086688721144883</v>
      </c>
      <c r="H4" s="73">
        <v>0.899</v>
      </c>
      <c r="I4" s="73">
        <v>0.905</v>
      </c>
      <c r="J4" s="73">
        <f>C4-H4</f>
        <v>0.0027696460707857806</v>
      </c>
      <c r="K4" s="73">
        <f>I4-C4</f>
        <v>0.0032303539292142247</v>
      </c>
    </row>
    <row r="5" spans="1:11" ht="15">
      <c r="A5" s="13"/>
      <c r="B5" t="s">
        <v>0</v>
      </c>
      <c r="C5" s="23">
        <v>0.782312925170068</v>
      </c>
      <c r="D5" s="75" t="str">
        <f aca="true" t="shared" si="0" ref="D5:D26">H5*100&amp;-I5*100&amp;"%"</f>
        <v>74-81,9%</v>
      </c>
      <c r="E5" s="23">
        <v>0.7336814621409922</v>
      </c>
      <c r="F5" s="67">
        <f aca="true" t="shared" si="1" ref="F5:F26">$C$26</f>
        <v>0.932993556095019</v>
      </c>
      <c r="G5" s="67">
        <f aca="true" t="shared" si="2" ref="G5:G26">$E$26</f>
        <v>0.9086688721144883</v>
      </c>
      <c r="H5" s="73">
        <v>0.74</v>
      </c>
      <c r="I5" s="73">
        <v>0.819</v>
      </c>
      <c r="J5" s="73">
        <f aca="true" t="shared" si="3" ref="J5:J26">C5-H5</f>
        <v>0.042312925170068016</v>
      </c>
      <c r="K5" s="73">
        <f aca="true" t="shared" si="4" ref="K5:K26">I5-C5</f>
        <v>0.03668707482993194</v>
      </c>
    </row>
    <row r="6" spans="1:11" ht="15">
      <c r="A6" s="13"/>
      <c r="B6" t="s">
        <v>1</v>
      </c>
      <c r="C6" s="23">
        <v>0.9469149527515286</v>
      </c>
      <c r="D6" s="75" t="str">
        <f t="shared" si="0"/>
        <v>94,4-95%</v>
      </c>
      <c r="E6" s="23">
        <v>0.9385555734276982</v>
      </c>
      <c r="F6" s="67">
        <f t="shared" si="1"/>
        <v>0.932993556095019</v>
      </c>
      <c r="G6" s="67">
        <f t="shared" si="2"/>
        <v>0.9086688721144883</v>
      </c>
      <c r="H6" s="73">
        <v>0.944</v>
      </c>
      <c r="I6" s="73">
        <v>0.95</v>
      </c>
      <c r="J6" s="73">
        <f t="shared" si="3"/>
        <v>0.0029149527515286433</v>
      </c>
      <c r="K6" s="73">
        <f t="shared" si="4"/>
        <v>0.003085047248471362</v>
      </c>
    </row>
    <row r="7" spans="1:11" ht="15">
      <c r="A7" s="14"/>
      <c r="B7" s="4" t="s">
        <v>22</v>
      </c>
      <c r="C7" s="20">
        <v>0.9134348073171855</v>
      </c>
      <c r="D7" s="76" t="str">
        <f t="shared" si="0"/>
        <v>91,1-91,6%</v>
      </c>
      <c r="E7" s="20">
        <v>0.8924102064033804</v>
      </c>
      <c r="F7" s="68">
        <f t="shared" si="1"/>
        <v>0.932993556095019</v>
      </c>
      <c r="G7" s="68">
        <f t="shared" si="2"/>
        <v>0.9086688721144883</v>
      </c>
      <c r="H7" s="73">
        <v>0.911</v>
      </c>
      <c r="I7" s="73">
        <v>0.916</v>
      </c>
      <c r="J7" s="73">
        <f t="shared" si="3"/>
        <v>0.0024348073171854834</v>
      </c>
      <c r="K7" s="73">
        <f t="shared" si="4"/>
        <v>0.002565192682814521</v>
      </c>
    </row>
    <row r="8" spans="1:11" ht="15">
      <c r="A8" s="15" t="s">
        <v>31</v>
      </c>
      <c r="B8" t="s">
        <v>5</v>
      </c>
      <c r="C8" s="23">
        <v>0.9071536084924344</v>
      </c>
      <c r="D8" s="75" t="str">
        <f t="shared" si="0"/>
        <v>90,4-91,1%</v>
      </c>
      <c r="E8" s="23">
        <v>0.8765810895428929</v>
      </c>
      <c r="F8" s="67">
        <f t="shared" si="1"/>
        <v>0.932993556095019</v>
      </c>
      <c r="G8" s="67">
        <f t="shared" si="2"/>
        <v>0.9086688721144883</v>
      </c>
      <c r="H8" s="73">
        <v>0.904</v>
      </c>
      <c r="I8" s="73">
        <v>0.911</v>
      </c>
      <c r="J8" s="73">
        <f t="shared" si="3"/>
        <v>0.003153608492434401</v>
      </c>
      <c r="K8" s="73">
        <f t="shared" si="4"/>
        <v>0.003846391507565605</v>
      </c>
    </row>
    <row r="9" spans="1:11" ht="15">
      <c r="A9" s="13"/>
      <c r="B9" t="s">
        <v>6</v>
      </c>
      <c r="C9" s="23">
        <v>0.984819944598338</v>
      </c>
      <c r="D9" s="75" t="str">
        <f t="shared" si="0"/>
        <v>98,2-98,7%</v>
      </c>
      <c r="E9" s="23">
        <v>0.980625</v>
      </c>
      <c r="F9" s="67">
        <f t="shared" si="1"/>
        <v>0.932993556095019</v>
      </c>
      <c r="G9" s="67">
        <f t="shared" si="2"/>
        <v>0.9086688721144883</v>
      </c>
      <c r="H9" s="73">
        <v>0.982</v>
      </c>
      <c r="I9" s="73">
        <v>0.987</v>
      </c>
      <c r="J9" s="73">
        <f t="shared" si="3"/>
        <v>0.002819944598338009</v>
      </c>
      <c r="K9" s="73">
        <f t="shared" si="4"/>
        <v>0.0021800554016619955</v>
      </c>
    </row>
    <row r="10" spans="1:11" ht="15">
      <c r="A10" s="13"/>
      <c r="B10" t="s">
        <v>4</v>
      </c>
      <c r="C10" s="23">
        <v>0.9711460308859388</v>
      </c>
      <c r="D10" s="75" t="str">
        <f t="shared" si="0"/>
        <v>96,9-97,3%</v>
      </c>
      <c r="E10" s="23">
        <v>0.9416495450543</v>
      </c>
      <c r="F10" s="67">
        <f t="shared" si="1"/>
        <v>0.932993556095019</v>
      </c>
      <c r="G10" s="67">
        <f t="shared" si="2"/>
        <v>0.9086688721144883</v>
      </c>
      <c r="H10" s="73">
        <v>0.969</v>
      </c>
      <c r="I10" s="73">
        <v>0.973</v>
      </c>
      <c r="J10" s="73">
        <f t="shared" si="3"/>
        <v>0.0021460308859387878</v>
      </c>
      <c r="K10" s="73">
        <f t="shared" si="4"/>
        <v>0.0018539691140612158</v>
      </c>
    </row>
    <row r="11" spans="1:11" ht="15">
      <c r="A11" s="13"/>
      <c r="B11" t="s">
        <v>3</v>
      </c>
      <c r="C11" s="23">
        <v>0.9861533265788585</v>
      </c>
      <c r="D11" s="75" t="str">
        <f t="shared" si="0"/>
        <v>98,4-98,8%</v>
      </c>
      <c r="E11" s="23">
        <v>0.9714640198511166</v>
      </c>
      <c r="F11" s="67">
        <f t="shared" si="1"/>
        <v>0.932993556095019</v>
      </c>
      <c r="G11" s="67">
        <f t="shared" si="2"/>
        <v>0.9086688721144883</v>
      </c>
      <c r="H11" s="73">
        <v>0.984</v>
      </c>
      <c r="I11" s="73">
        <v>0.988</v>
      </c>
      <c r="J11" s="73">
        <f t="shared" si="3"/>
        <v>0.002153326578858472</v>
      </c>
      <c r="K11" s="73">
        <f t="shared" si="4"/>
        <v>0.0018466734211415314</v>
      </c>
    </row>
    <row r="12" spans="1:11" ht="15">
      <c r="A12" s="14"/>
      <c r="B12" s="4" t="s">
        <v>23</v>
      </c>
      <c r="C12" s="20">
        <v>0.9518905377887813</v>
      </c>
      <c r="D12" s="76" t="str">
        <f t="shared" si="0"/>
        <v>95-95,4%</v>
      </c>
      <c r="E12" s="20">
        <v>0.9300747919519646</v>
      </c>
      <c r="F12" s="68">
        <f t="shared" si="1"/>
        <v>0.932993556095019</v>
      </c>
      <c r="G12" s="68">
        <f t="shared" si="2"/>
        <v>0.9086688721144883</v>
      </c>
      <c r="H12" s="73">
        <v>0.95</v>
      </c>
      <c r="I12" s="73">
        <v>0.954</v>
      </c>
      <c r="J12" s="73">
        <f t="shared" si="3"/>
        <v>0.0018905377887813435</v>
      </c>
      <c r="K12" s="73">
        <f t="shared" si="4"/>
        <v>0.00210946221121866</v>
      </c>
    </row>
    <row r="13" spans="1:11" ht="15">
      <c r="A13" s="15" t="s">
        <v>32</v>
      </c>
      <c r="B13" t="s">
        <v>14</v>
      </c>
      <c r="C13" s="23">
        <v>0.9735849056603774</v>
      </c>
      <c r="D13" s="75" t="str">
        <f t="shared" si="0"/>
        <v>94,4-98,8%</v>
      </c>
      <c r="E13" s="23">
        <v>0.968944099378882</v>
      </c>
      <c r="F13" s="67">
        <f t="shared" si="1"/>
        <v>0.932993556095019</v>
      </c>
      <c r="G13" s="67">
        <f t="shared" si="2"/>
        <v>0.9086688721144883</v>
      </c>
      <c r="H13" s="73">
        <v>0.944</v>
      </c>
      <c r="I13" s="73">
        <v>0.988</v>
      </c>
      <c r="J13" s="73">
        <f t="shared" si="3"/>
        <v>0.029584905660377414</v>
      </c>
      <c r="K13" s="73">
        <f t="shared" si="4"/>
        <v>0.014415094339622625</v>
      </c>
    </row>
    <row r="14" spans="1:11" ht="15">
      <c r="A14" s="13"/>
      <c r="B14" t="s">
        <v>7</v>
      </c>
      <c r="C14" s="23">
        <v>0.920516304347826</v>
      </c>
      <c r="D14" s="75" t="str">
        <f t="shared" si="0"/>
        <v>90,5-93,4%</v>
      </c>
      <c r="E14" s="23">
        <v>0.8843314191960624</v>
      </c>
      <c r="F14" s="67">
        <f t="shared" si="1"/>
        <v>0.932993556095019</v>
      </c>
      <c r="G14" s="67">
        <f t="shared" si="2"/>
        <v>0.9086688721144883</v>
      </c>
      <c r="H14" s="73">
        <v>0.905</v>
      </c>
      <c r="I14" s="73">
        <v>0.934</v>
      </c>
      <c r="J14" s="73">
        <f t="shared" si="3"/>
        <v>0.015516304347826027</v>
      </c>
      <c r="K14" s="73">
        <f t="shared" si="4"/>
        <v>0.013483695652174</v>
      </c>
    </row>
    <row r="15" spans="1:11" ht="15">
      <c r="A15" s="13"/>
      <c r="B15" t="s">
        <v>16</v>
      </c>
      <c r="C15" s="23">
        <v>0.8017429193899782</v>
      </c>
      <c r="D15" s="75" t="str">
        <f t="shared" si="0"/>
        <v>77,4-82,7%</v>
      </c>
      <c r="E15" s="23">
        <v>0.673469387755102</v>
      </c>
      <c r="F15" s="67">
        <f t="shared" si="1"/>
        <v>0.932993556095019</v>
      </c>
      <c r="G15" s="67">
        <f t="shared" si="2"/>
        <v>0.9086688721144883</v>
      </c>
      <c r="H15" s="73">
        <v>0.774</v>
      </c>
      <c r="I15" s="73">
        <v>0.827</v>
      </c>
      <c r="J15" s="73">
        <f t="shared" si="3"/>
        <v>0.027742919389978193</v>
      </c>
      <c r="K15" s="73">
        <f t="shared" si="4"/>
        <v>0.025257080610021743</v>
      </c>
    </row>
    <row r="16" spans="1:11" ht="15">
      <c r="A16" s="13"/>
      <c r="B16" t="s">
        <v>17</v>
      </c>
      <c r="C16" s="23">
        <v>0.7300411522633745</v>
      </c>
      <c r="D16" s="75" t="str">
        <f t="shared" si="0"/>
        <v>71,2-74,8%</v>
      </c>
      <c r="E16" s="23">
        <v>0.5559772296015181</v>
      </c>
      <c r="F16" s="67">
        <f t="shared" si="1"/>
        <v>0.932993556095019</v>
      </c>
      <c r="G16" s="67">
        <f t="shared" si="2"/>
        <v>0.9086688721144883</v>
      </c>
      <c r="H16" s="73">
        <v>0.712</v>
      </c>
      <c r="I16" s="73">
        <v>0.748</v>
      </c>
      <c r="J16" s="73">
        <f t="shared" si="3"/>
        <v>0.01804115226337455</v>
      </c>
      <c r="K16" s="73">
        <f t="shared" si="4"/>
        <v>0.017958847736625483</v>
      </c>
    </row>
    <row r="17" spans="1:11" ht="15">
      <c r="A17" s="13"/>
      <c r="B17" t="s">
        <v>13</v>
      </c>
      <c r="C17" s="23">
        <v>0.9460892620415378</v>
      </c>
      <c r="D17" s="75" t="str">
        <f t="shared" si="0"/>
        <v>93,6-95,5%</v>
      </c>
      <c r="E17" s="23">
        <v>0.944912012241775</v>
      </c>
      <c r="F17" s="67">
        <f t="shared" si="1"/>
        <v>0.932993556095019</v>
      </c>
      <c r="G17" s="67">
        <f t="shared" si="2"/>
        <v>0.9086688721144883</v>
      </c>
      <c r="H17" s="73">
        <v>0.936</v>
      </c>
      <c r="I17" s="73">
        <v>0.955</v>
      </c>
      <c r="J17" s="73">
        <f t="shared" si="3"/>
        <v>0.010089262041537705</v>
      </c>
      <c r="K17" s="73">
        <f t="shared" si="4"/>
        <v>0.0089107379584622</v>
      </c>
    </row>
    <row r="18" spans="1:11" ht="15">
      <c r="A18" s="13"/>
      <c r="B18" t="s">
        <v>8</v>
      </c>
      <c r="C18" s="23">
        <v>0.9850388988629563</v>
      </c>
      <c r="D18" s="75" t="str">
        <f t="shared" si="0"/>
        <v>97,8-99%</v>
      </c>
      <c r="E18" s="23">
        <v>0.966484268125855</v>
      </c>
      <c r="F18" s="67">
        <f t="shared" si="1"/>
        <v>0.932993556095019</v>
      </c>
      <c r="G18" s="67">
        <f t="shared" si="2"/>
        <v>0.9086688721144883</v>
      </c>
      <c r="H18" s="73">
        <v>0.978</v>
      </c>
      <c r="I18" s="73">
        <v>0.99</v>
      </c>
      <c r="J18" s="73">
        <f t="shared" si="3"/>
        <v>0.007038898862956278</v>
      </c>
      <c r="K18" s="73">
        <f t="shared" si="4"/>
        <v>0.004961101137043733</v>
      </c>
    </row>
    <row r="19" spans="1:11" ht="15">
      <c r="A19" s="13"/>
      <c r="B19" t="s">
        <v>15</v>
      </c>
      <c r="C19" s="23">
        <v>0.9858318973769864</v>
      </c>
      <c r="D19" s="75" t="str">
        <f t="shared" si="0"/>
        <v>98,2-98,9%</v>
      </c>
      <c r="E19" s="23">
        <v>0.9686197597450356</v>
      </c>
      <c r="F19" s="67">
        <f t="shared" si="1"/>
        <v>0.932993556095019</v>
      </c>
      <c r="G19" s="67">
        <f t="shared" si="2"/>
        <v>0.9086688721144883</v>
      </c>
      <c r="H19" s="73">
        <v>0.982</v>
      </c>
      <c r="I19" s="73">
        <v>0.989</v>
      </c>
      <c r="J19" s="73">
        <f t="shared" si="3"/>
        <v>0.003831897376986415</v>
      </c>
      <c r="K19" s="73">
        <f t="shared" si="4"/>
        <v>0.003168102623013591</v>
      </c>
    </row>
    <row r="20" spans="1:11" ht="15">
      <c r="A20" s="13"/>
      <c r="B20" t="s">
        <v>10</v>
      </c>
      <c r="C20" s="23">
        <v>0.9921875</v>
      </c>
      <c r="D20" s="75" t="str">
        <f t="shared" si="0"/>
        <v>98,2-99,7%</v>
      </c>
      <c r="E20" s="23">
        <v>0.9911190053285968</v>
      </c>
      <c r="F20" s="67">
        <f t="shared" si="1"/>
        <v>0.932993556095019</v>
      </c>
      <c r="G20" s="67">
        <f t="shared" si="2"/>
        <v>0.9086688721144883</v>
      </c>
      <c r="H20" s="73">
        <v>0.982</v>
      </c>
      <c r="I20" s="73">
        <v>0.997</v>
      </c>
      <c r="J20" s="73">
        <f t="shared" si="3"/>
        <v>0.010187500000000016</v>
      </c>
      <c r="K20" s="73">
        <f t="shared" si="4"/>
        <v>0.004812499999999997</v>
      </c>
    </row>
    <row r="21" spans="1:11" ht="15">
      <c r="A21" s="13"/>
      <c r="B21" t="s">
        <v>11</v>
      </c>
      <c r="C21" s="23">
        <v>0.9859833552343408</v>
      </c>
      <c r="D21" s="75" t="str">
        <f t="shared" si="0"/>
        <v>98-99%</v>
      </c>
      <c r="E21" s="23">
        <v>0.9851943244910549</v>
      </c>
      <c r="F21" s="67">
        <f t="shared" si="1"/>
        <v>0.932993556095019</v>
      </c>
      <c r="G21" s="67">
        <f t="shared" si="2"/>
        <v>0.9086688721144883</v>
      </c>
      <c r="H21" s="73">
        <v>0.98</v>
      </c>
      <c r="I21" s="73">
        <v>0.99</v>
      </c>
      <c r="J21" s="73">
        <f t="shared" si="3"/>
        <v>0.0059833552343407925</v>
      </c>
      <c r="K21" s="73">
        <f t="shared" si="4"/>
        <v>0.004016644765659216</v>
      </c>
    </row>
    <row r="22" spans="1:11" ht="15">
      <c r="A22" s="13"/>
      <c r="B22" t="s">
        <v>9</v>
      </c>
      <c r="C22" s="23">
        <v>0.9169435215946844</v>
      </c>
      <c r="D22" s="75" t="str">
        <f t="shared" si="0"/>
        <v>90,4-92,8%</v>
      </c>
      <c r="E22" s="23">
        <v>0.8965109402720284</v>
      </c>
      <c r="F22" s="67">
        <f t="shared" si="1"/>
        <v>0.932993556095019</v>
      </c>
      <c r="G22" s="67">
        <f t="shared" si="2"/>
        <v>0.9086688721144883</v>
      </c>
      <c r="H22" s="73">
        <v>0.904</v>
      </c>
      <c r="I22" s="73">
        <v>0.928</v>
      </c>
      <c r="J22" s="73">
        <f t="shared" si="3"/>
        <v>0.01294352159468437</v>
      </c>
      <c r="K22" s="73">
        <f t="shared" si="4"/>
        <v>0.01105647840531565</v>
      </c>
    </row>
    <row r="23" spans="1:11" ht="15">
      <c r="A23" s="13"/>
      <c r="B23" t="s">
        <v>12</v>
      </c>
      <c r="C23" s="23">
        <v>0.9262443438914028</v>
      </c>
      <c r="D23" s="75" t="str">
        <f t="shared" si="0"/>
        <v>91,43-93,7%</v>
      </c>
      <c r="E23" s="23">
        <v>0.8759909399773499</v>
      </c>
      <c r="F23" s="67">
        <f t="shared" si="1"/>
        <v>0.932993556095019</v>
      </c>
      <c r="G23" s="67">
        <f t="shared" si="2"/>
        <v>0.9086688721144883</v>
      </c>
      <c r="H23" s="73">
        <v>0.9143</v>
      </c>
      <c r="I23" s="73">
        <v>0.937</v>
      </c>
      <c r="J23" s="73">
        <f t="shared" si="3"/>
        <v>0.011944343891402753</v>
      </c>
      <c r="K23" s="73">
        <f t="shared" si="4"/>
        <v>0.0107556561085973</v>
      </c>
    </row>
    <row r="24" spans="1:11" ht="15">
      <c r="A24" s="13"/>
      <c r="B24" t="s">
        <v>18</v>
      </c>
      <c r="C24" s="23">
        <v>0.9726890756302521</v>
      </c>
      <c r="D24" s="75" t="str">
        <f t="shared" si="0"/>
        <v>96,5-97,9%</v>
      </c>
      <c r="E24" s="23">
        <v>0.9719264278799613</v>
      </c>
      <c r="F24" s="67">
        <f t="shared" si="1"/>
        <v>0.932993556095019</v>
      </c>
      <c r="G24" s="67">
        <f t="shared" si="2"/>
        <v>0.9086688721144883</v>
      </c>
      <c r="H24" s="73">
        <v>0.965</v>
      </c>
      <c r="I24" s="73">
        <v>0.979</v>
      </c>
      <c r="J24" s="73">
        <f t="shared" si="3"/>
        <v>0.007689075630252118</v>
      </c>
      <c r="K24" s="73">
        <f t="shared" si="4"/>
        <v>0.0063109243697478945</v>
      </c>
    </row>
    <row r="25" spans="1:11" ht="15">
      <c r="A25" s="14"/>
      <c r="B25" s="4" t="s">
        <v>24</v>
      </c>
      <c r="C25" s="20">
        <v>0.9323051271363068</v>
      </c>
      <c r="D25" s="76" t="str">
        <f t="shared" si="0"/>
        <v>92,9-93,5%</v>
      </c>
      <c r="E25" s="20">
        <v>0.8919534145050291</v>
      </c>
      <c r="F25" s="68">
        <f t="shared" si="1"/>
        <v>0.932993556095019</v>
      </c>
      <c r="G25" s="68">
        <f t="shared" si="2"/>
        <v>0.9086688721144883</v>
      </c>
      <c r="H25" s="73">
        <v>0.929</v>
      </c>
      <c r="I25" s="73">
        <v>0.935</v>
      </c>
      <c r="J25" s="73">
        <f t="shared" si="3"/>
        <v>0.003305127136306707</v>
      </c>
      <c r="K25" s="73">
        <f t="shared" si="4"/>
        <v>0.0026948728636932984</v>
      </c>
    </row>
    <row r="26" spans="1:11" ht="15">
      <c r="A26" s="7" t="s">
        <v>19</v>
      </c>
      <c r="B26" s="10" t="s">
        <v>19</v>
      </c>
      <c r="C26" s="21">
        <v>0.932993556095019</v>
      </c>
      <c r="D26" s="77" t="str">
        <f t="shared" si="0"/>
        <v>93,2-93,4%</v>
      </c>
      <c r="E26" s="21">
        <v>0.9086688721144883</v>
      </c>
      <c r="F26" s="68">
        <f t="shared" si="1"/>
        <v>0.932993556095019</v>
      </c>
      <c r="G26" s="68">
        <f t="shared" si="2"/>
        <v>0.9086688721144883</v>
      </c>
      <c r="H26" s="73">
        <v>0.932</v>
      </c>
      <c r="I26" s="73">
        <v>0.934</v>
      </c>
      <c r="J26" s="73">
        <f t="shared" si="3"/>
        <v>0.0009935560950189437</v>
      </c>
      <c r="K26" s="73">
        <f t="shared" si="4"/>
        <v>0.001006443904981058</v>
      </c>
    </row>
    <row r="27" spans="5:7" ht="15">
      <c r="E27" s="3"/>
      <c r="F27" s="11"/>
      <c r="G27" s="11"/>
    </row>
    <row r="28" spans="6:7" ht="15">
      <c r="F28" s="11"/>
      <c r="G28" s="11"/>
    </row>
    <row r="29" spans="6:7" ht="15">
      <c r="F29" s="11"/>
      <c r="G29" s="11"/>
    </row>
    <row r="30" ht="18" customHeight="1"/>
    <row r="33" spans="1:7" ht="75">
      <c r="A33" s="1" t="s">
        <v>20</v>
      </c>
      <c r="B33" s="1" t="s">
        <v>21</v>
      </c>
      <c r="C33" s="2" t="s">
        <v>35</v>
      </c>
      <c r="D33" s="71" t="s">
        <v>95</v>
      </c>
      <c r="E33" s="2" t="s">
        <v>36</v>
      </c>
      <c r="F33" s="66" t="s">
        <v>38</v>
      </c>
      <c r="G33" s="66" t="s">
        <v>37</v>
      </c>
    </row>
    <row r="34" spans="1:7" ht="15">
      <c r="A34" s="12" t="s">
        <v>30</v>
      </c>
      <c r="B34" t="s">
        <v>2</v>
      </c>
      <c r="C34" s="16">
        <v>3.207232317680602</v>
      </c>
      <c r="D34" s="16"/>
      <c r="E34" s="16">
        <v>3.203401864216302</v>
      </c>
      <c r="F34" s="69">
        <v>2.797569827536148</v>
      </c>
      <c r="G34" s="69">
        <v>2.864327125180487</v>
      </c>
    </row>
    <row r="35" spans="1:7" ht="15">
      <c r="A35" s="13"/>
      <c r="B35" t="s">
        <v>0</v>
      </c>
      <c r="C35" s="16">
        <v>3.0931142857142855</v>
      </c>
      <c r="D35" s="16"/>
      <c r="E35" s="16">
        <v>2.819268929503916</v>
      </c>
      <c r="F35" s="69">
        <v>2.797569827536148</v>
      </c>
      <c r="G35" s="69">
        <v>2.864327125180487</v>
      </c>
    </row>
    <row r="36" spans="1:7" ht="15">
      <c r="A36" s="13"/>
      <c r="B36" t="s">
        <v>1</v>
      </c>
      <c r="C36" s="16">
        <v>2.3560366942685502</v>
      </c>
      <c r="D36" s="16"/>
      <c r="E36" s="16">
        <v>2.5147064500562974</v>
      </c>
      <c r="F36" s="69">
        <v>2.797569827536148</v>
      </c>
      <c r="G36" s="69">
        <v>2.864327125180487</v>
      </c>
    </row>
    <row r="37" spans="1:7" ht="15">
      <c r="A37" s="14"/>
      <c r="B37" s="4" t="s">
        <v>22</v>
      </c>
      <c r="C37" s="19">
        <v>2.9553122382057975</v>
      </c>
      <c r="D37" s="19"/>
      <c r="E37" s="19">
        <v>3.0011692321979986</v>
      </c>
      <c r="F37" s="70">
        <v>2.797569827536148</v>
      </c>
      <c r="G37" s="70">
        <v>2.864327125180487</v>
      </c>
    </row>
    <row r="38" spans="1:7" ht="15">
      <c r="A38" s="15" t="s">
        <v>31</v>
      </c>
      <c r="B38" t="s">
        <v>5</v>
      </c>
      <c r="C38" s="16">
        <v>3.1074035765468255</v>
      </c>
      <c r="D38" s="16"/>
      <c r="E38" s="16">
        <v>3.3376543519098307</v>
      </c>
      <c r="F38" s="69">
        <v>2.797569827536148</v>
      </c>
      <c r="G38" s="69">
        <v>2.864327125180487</v>
      </c>
    </row>
    <row r="39" spans="1:7" ht="15">
      <c r="A39" s="13"/>
      <c r="B39" t="s">
        <v>6</v>
      </c>
      <c r="C39" s="16">
        <v>2.294451033243486</v>
      </c>
      <c r="D39" s="16"/>
      <c r="E39" s="16">
        <v>2.20215</v>
      </c>
      <c r="F39" s="69">
        <v>2.797569827536148</v>
      </c>
      <c r="G39" s="69">
        <v>2.864327125180487</v>
      </c>
    </row>
    <row r="40" spans="1:7" ht="15">
      <c r="A40" s="13"/>
      <c r="B40" t="s">
        <v>4</v>
      </c>
      <c r="C40" s="16">
        <v>2.499580294390664</v>
      </c>
      <c r="D40" s="16"/>
      <c r="E40" s="16">
        <v>2.509975931904902</v>
      </c>
      <c r="F40" s="69">
        <v>2.797569827536148</v>
      </c>
      <c r="G40" s="69">
        <v>2.864327125180487</v>
      </c>
    </row>
    <row r="41" spans="1:7" ht="15">
      <c r="A41" s="13"/>
      <c r="B41" t="s">
        <v>3</v>
      </c>
      <c r="C41" s="16">
        <v>2.7496957655532097</v>
      </c>
      <c r="D41" s="16"/>
      <c r="E41" s="16">
        <v>2.925650124069479</v>
      </c>
      <c r="F41" s="69">
        <v>2.797569827536148</v>
      </c>
      <c r="G41" s="69">
        <v>2.864327125180487</v>
      </c>
    </row>
    <row r="42" spans="1:7" ht="15">
      <c r="A42" s="14"/>
      <c r="B42" s="4" t="s">
        <v>23</v>
      </c>
      <c r="C42" s="19">
        <v>2.737073677624081</v>
      </c>
      <c r="D42" s="19"/>
      <c r="E42" s="19">
        <v>2.8175346044453806</v>
      </c>
      <c r="F42" s="70">
        <v>2.797569827536148</v>
      </c>
      <c r="G42" s="70">
        <v>2.864327125180487</v>
      </c>
    </row>
    <row r="43" spans="1:7" ht="15">
      <c r="A43" s="15" t="s">
        <v>32</v>
      </c>
      <c r="B43" t="s">
        <v>14</v>
      </c>
      <c r="C43" s="16">
        <v>2.457767857142857</v>
      </c>
      <c r="D43" s="16"/>
      <c r="E43" s="16">
        <v>2.3205590062111803</v>
      </c>
      <c r="F43" s="69">
        <v>2.797569827536148</v>
      </c>
      <c r="G43" s="69">
        <v>2.864327125180487</v>
      </c>
    </row>
    <row r="44" spans="1:7" ht="15">
      <c r="A44" s="13"/>
      <c r="B44" t="s">
        <v>7</v>
      </c>
      <c r="C44" s="16">
        <v>1.8102143522833176</v>
      </c>
      <c r="D44" s="16"/>
      <c r="E44" s="16">
        <v>1.6388105004101723</v>
      </c>
      <c r="F44" s="69">
        <v>2.797569827536148</v>
      </c>
      <c r="G44" s="69">
        <v>2.864327125180487</v>
      </c>
    </row>
    <row r="45" spans="1:7" ht="15">
      <c r="A45" s="13"/>
      <c r="B45" t="s">
        <v>16</v>
      </c>
      <c r="C45" s="16">
        <v>2.3386784140969166</v>
      </c>
      <c r="D45" s="16"/>
      <c r="E45" s="16">
        <v>2.4081049562682217</v>
      </c>
      <c r="F45" s="69">
        <v>2.797569827536148</v>
      </c>
      <c r="G45" s="69">
        <v>2.864327125180487</v>
      </c>
    </row>
    <row r="46" spans="1:7" ht="15">
      <c r="A46" s="13"/>
      <c r="B46" t="s">
        <v>17</v>
      </c>
      <c r="C46" s="16">
        <v>3.2829559748427672</v>
      </c>
      <c r="D46" s="16"/>
      <c r="E46" s="16">
        <v>3.678007590132827</v>
      </c>
      <c r="F46" s="69">
        <v>2.797569827536148</v>
      </c>
      <c r="G46" s="69">
        <v>2.864327125180487</v>
      </c>
    </row>
    <row r="47" spans="1:7" ht="15">
      <c r="A47" s="13"/>
      <c r="B47" t="s">
        <v>13</v>
      </c>
      <c r="C47" s="16">
        <v>2.113378962536023</v>
      </c>
      <c r="D47" s="16"/>
      <c r="E47" s="16">
        <v>1.9433205814843153</v>
      </c>
      <c r="F47" s="69">
        <v>2.797569827536148</v>
      </c>
      <c r="G47" s="69">
        <v>2.864327125180487</v>
      </c>
    </row>
    <row r="48" spans="1:7" ht="15">
      <c r="A48" s="13"/>
      <c r="B48" t="s">
        <v>8</v>
      </c>
      <c r="C48" s="16">
        <v>2.8056790123456787</v>
      </c>
      <c r="D48" s="16"/>
      <c r="E48" s="16">
        <v>2.9257797537619696</v>
      </c>
      <c r="F48" s="69">
        <v>2.797569827536148</v>
      </c>
      <c r="G48" s="69">
        <v>2.864327125180487</v>
      </c>
    </row>
    <row r="49" spans="1:7" ht="15">
      <c r="A49" s="13"/>
      <c r="B49" t="s">
        <v>15</v>
      </c>
      <c r="C49" s="16">
        <v>2.965214105793451</v>
      </c>
      <c r="D49" s="16"/>
      <c r="E49" s="16">
        <v>2.8240475606766364</v>
      </c>
      <c r="F49" s="69">
        <v>2.797569827536148</v>
      </c>
      <c r="G49" s="69">
        <v>2.864327125180487</v>
      </c>
    </row>
    <row r="50" spans="1:7" ht="15">
      <c r="A50" s="13"/>
      <c r="B50" t="s">
        <v>10</v>
      </c>
      <c r="C50" s="16">
        <v>2.256174957118353</v>
      </c>
      <c r="D50" s="16"/>
      <c r="E50" s="16">
        <v>2.593303730017762</v>
      </c>
      <c r="F50" s="69">
        <v>2.797569827536148</v>
      </c>
      <c r="G50" s="69">
        <v>2.864327125180487</v>
      </c>
    </row>
    <row r="51" spans="1:7" ht="15">
      <c r="A51" s="13"/>
      <c r="B51" t="s">
        <v>11</v>
      </c>
      <c r="C51" s="16">
        <v>2.0733861502347417</v>
      </c>
      <c r="D51" s="16"/>
      <c r="E51" s="16">
        <v>1.8518753855644663</v>
      </c>
      <c r="F51" s="69">
        <v>2.797569827536148</v>
      </c>
      <c r="G51" s="69">
        <v>2.864327125180487</v>
      </c>
    </row>
    <row r="52" spans="1:7" ht="15">
      <c r="A52" s="13"/>
      <c r="B52" t="s">
        <v>9</v>
      </c>
      <c r="C52" s="16">
        <v>2.8595175148711176</v>
      </c>
      <c r="D52" s="16"/>
      <c r="E52" s="16">
        <v>3.0197575399172085</v>
      </c>
      <c r="F52" s="69">
        <v>2.797569827536148</v>
      </c>
      <c r="G52" s="69">
        <v>2.864327125180487</v>
      </c>
    </row>
    <row r="53" spans="1:7" ht="17.25" customHeight="1">
      <c r="A53" s="13"/>
      <c r="B53" t="s">
        <v>12</v>
      </c>
      <c r="C53" s="16">
        <v>2.6603139013452917</v>
      </c>
      <c r="D53" s="16"/>
      <c r="E53" s="16">
        <v>3.2416194790486976</v>
      </c>
      <c r="F53" s="69">
        <v>2.797569827536148</v>
      </c>
      <c r="G53" s="69">
        <v>2.864327125180487</v>
      </c>
    </row>
    <row r="54" spans="1:7" ht="15">
      <c r="A54" s="13"/>
      <c r="B54" t="s">
        <v>18</v>
      </c>
      <c r="C54" s="16">
        <v>2.0731320541760723</v>
      </c>
      <c r="D54" s="16"/>
      <c r="E54" s="16">
        <v>2.2528363988383346</v>
      </c>
      <c r="F54" s="69">
        <v>2.797569827536148</v>
      </c>
      <c r="G54" s="69">
        <v>2.864327125180487</v>
      </c>
    </row>
    <row r="55" spans="1:7" ht="15.75" thickBot="1">
      <c r="A55" s="13"/>
      <c r="B55" s="17" t="s">
        <v>24</v>
      </c>
      <c r="C55" s="22">
        <v>2.566400761995476</v>
      </c>
      <c r="D55" s="22"/>
      <c r="E55" s="22">
        <v>2.669889888830069</v>
      </c>
      <c r="F55" s="70">
        <v>2.797569827536148</v>
      </c>
      <c r="G55" s="70">
        <v>2.864327125180487</v>
      </c>
    </row>
    <row r="56" spans="1:7" ht="15" customHeight="1" thickBot="1">
      <c r="A56" s="18" t="s">
        <v>19</v>
      </c>
      <c r="B56" s="10" t="s">
        <v>19</v>
      </c>
      <c r="C56" s="24">
        <v>2.797569827536148</v>
      </c>
      <c r="D56" s="24"/>
      <c r="E56" s="24">
        <v>2.864327125180487</v>
      </c>
      <c r="F56" s="70">
        <v>2.797569827536148</v>
      </c>
      <c r="G56" s="70">
        <v>2.530171509762581</v>
      </c>
    </row>
    <row r="57" spans="3:7" ht="15">
      <c r="C57" s="8"/>
      <c r="D57" s="8"/>
      <c r="E57" s="8"/>
      <c r="F57" s="11"/>
      <c r="G57" s="11"/>
    </row>
    <row r="58" spans="3:7" ht="15">
      <c r="C58" s="8"/>
      <c r="D58" s="8"/>
      <c r="E58" s="8"/>
      <c r="F58" s="11"/>
      <c r="G58" s="1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52"/>
  <sheetViews>
    <sheetView zoomScale="70" zoomScaleNormal="70" zoomScalePageLayoutView="0" workbookViewId="0" topLeftCell="A1">
      <selection activeCell="K31" sqref="K31"/>
    </sheetView>
  </sheetViews>
  <sheetFormatPr defaultColWidth="9.140625" defaultRowHeight="15"/>
  <cols>
    <col min="1" max="1" width="27.57421875" style="0" bestFit="1" customWidth="1"/>
    <col min="2" max="2" width="27.28125" style="0" bestFit="1" customWidth="1"/>
    <col min="3" max="3" width="11.57421875" style="0" customWidth="1"/>
    <col min="4" max="4" width="14.7109375" style="0" customWidth="1"/>
    <col min="5" max="5" width="17.28125" style="0" customWidth="1"/>
    <col min="6" max="10" width="14.7109375" style="0" customWidth="1"/>
    <col min="11" max="11" width="13.00390625" style="0" customWidth="1"/>
    <col min="12" max="12" width="14.7109375" style="0" customWidth="1"/>
    <col min="18" max="18" width="13.7109375" style="0" customWidth="1"/>
    <col min="19" max="21" width="12.28125" style="0" customWidth="1"/>
    <col min="22" max="22" width="14.7109375" style="0" customWidth="1"/>
    <col min="23" max="23" width="15.28125" style="0" customWidth="1"/>
    <col min="24" max="26" width="12.28125" style="0" customWidth="1"/>
    <col min="27" max="27" width="13.00390625" style="0" customWidth="1"/>
    <col min="28" max="28" width="14.7109375" style="0" customWidth="1"/>
  </cols>
  <sheetData>
    <row r="1" spans="1:5" ht="45">
      <c r="A1" s="39" t="s">
        <v>39</v>
      </c>
      <c r="B1" s="39" t="s">
        <v>39</v>
      </c>
      <c r="C1" s="40" t="s">
        <v>40</v>
      </c>
      <c r="D1" s="41" t="s">
        <v>90</v>
      </c>
      <c r="E1" s="42" t="s">
        <v>33</v>
      </c>
    </row>
    <row r="2" spans="1:5" ht="15" customHeight="1">
      <c r="A2" s="43" t="s">
        <v>27</v>
      </c>
      <c r="B2" s="39" t="s">
        <v>39</v>
      </c>
      <c r="C2" s="44" t="s">
        <v>39</v>
      </c>
      <c r="D2" s="45"/>
      <c r="E2" s="46"/>
    </row>
    <row r="3" spans="1:5" ht="15" customHeight="1">
      <c r="A3" s="47" t="s">
        <v>25</v>
      </c>
      <c r="B3" s="48" t="s">
        <v>45</v>
      </c>
      <c r="C3" s="49">
        <v>157358</v>
      </c>
      <c r="D3" s="49">
        <v>146814</v>
      </c>
      <c r="E3" s="50">
        <v>0.932993556095019</v>
      </c>
    </row>
    <row r="4" spans="1:5" ht="15" customHeight="1">
      <c r="A4" s="51" t="s">
        <v>46</v>
      </c>
      <c r="B4" s="52" t="s">
        <v>47</v>
      </c>
      <c r="C4" s="53">
        <v>65107</v>
      </c>
      <c r="D4" s="54">
        <f>SUM(D5:D7)</f>
        <v>59471</v>
      </c>
      <c r="E4" s="55">
        <v>0.9134348073171855</v>
      </c>
    </row>
    <row r="5" spans="1:5" ht="15" customHeight="1">
      <c r="A5" s="56" t="s">
        <v>48</v>
      </c>
      <c r="B5" s="57" t="s">
        <v>49</v>
      </c>
      <c r="C5" s="58">
        <v>441</v>
      </c>
      <c r="D5" s="59">
        <v>345</v>
      </c>
      <c r="E5" s="60">
        <v>0.782312925170068</v>
      </c>
    </row>
    <row r="6" spans="1:5" ht="15" customHeight="1">
      <c r="A6" s="56" t="s">
        <v>50</v>
      </c>
      <c r="B6" s="57" t="s">
        <v>51</v>
      </c>
      <c r="C6" s="58">
        <v>17990</v>
      </c>
      <c r="D6" s="59">
        <v>17035</v>
      </c>
      <c r="E6" s="60">
        <v>0.9469149527515286</v>
      </c>
    </row>
    <row r="7" spans="1:5" ht="15" customHeight="1">
      <c r="A7" s="56" t="s">
        <v>52</v>
      </c>
      <c r="B7" s="57" t="s">
        <v>53</v>
      </c>
      <c r="C7" s="58">
        <v>46676</v>
      </c>
      <c r="D7" s="59">
        <v>42091</v>
      </c>
      <c r="E7" s="60">
        <v>0.9017696460707858</v>
      </c>
    </row>
    <row r="8" spans="1:5" ht="15" customHeight="1">
      <c r="A8" s="51" t="s">
        <v>54</v>
      </c>
      <c r="B8" s="52" t="s">
        <v>55</v>
      </c>
      <c r="C8" s="53">
        <v>68261</v>
      </c>
      <c r="D8" s="54">
        <f>SUM(D9:D12)</f>
        <v>64977</v>
      </c>
      <c r="E8" s="55">
        <v>0.9518905377887813</v>
      </c>
    </row>
    <row r="9" spans="1:5" ht="15" customHeight="1">
      <c r="A9" s="56" t="s">
        <v>56</v>
      </c>
      <c r="B9" s="57" t="s">
        <v>57</v>
      </c>
      <c r="C9" s="58">
        <v>25246</v>
      </c>
      <c r="D9" s="59">
        <v>22902</v>
      </c>
      <c r="E9" s="60">
        <v>0.9071536084924344</v>
      </c>
    </row>
    <row r="10" spans="1:5" ht="15" customHeight="1">
      <c r="A10" s="56" t="s">
        <v>58</v>
      </c>
      <c r="B10" s="57" t="s">
        <v>59</v>
      </c>
      <c r="C10" s="58">
        <v>22146</v>
      </c>
      <c r="D10" s="59">
        <v>21507</v>
      </c>
      <c r="E10" s="60">
        <v>0.9711460308859388</v>
      </c>
    </row>
    <row r="11" spans="1:5" ht="15" customHeight="1">
      <c r="A11" s="56" t="s">
        <v>60</v>
      </c>
      <c r="B11" s="57" t="s">
        <v>61</v>
      </c>
      <c r="C11" s="58">
        <v>9025</v>
      </c>
      <c r="D11" s="59">
        <v>8888</v>
      </c>
      <c r="E11" s="60">
        <v>0.984819944598338</v>
      </c>
    </row>
    <row r="12" spans="1:5" ht="15" customHeight="1">
      <c r="A12" s="56" t="s">
        <v>62</v>
      </c>
      <c r="B12" s="57" t="s">
        <v>63</v>
      </c>
      <c r="C12" s="58">
        <v>11844</v>
      </c>
      <c r="D12" s="59">
        <v>11680</v>
      </c>
      <c r="E12" s="60">
        <v>0.9861533265788585</v>
      </c>
    </row>
    <row r="13" spans="1:5" ht="15" customHeight="1">
      <c r="A13" s="51" t="s">
        <v>64</v>
      </c>
      <c r="B13" s="52" t="s">
        <v>65</v>
      </c>
      <c r="C13" s="53">
        <v>23990</v>
      </c>
      <c r="D13" s="54">
        <f>SUM(D14:D25)</f>
        <v>22366</v>
      </c>
      <c r="E13" s="55">
        <v>0.9323051271363068</v>
      </c>
    </row>
    <row r="14" spans="1:5" ht="15" customHeight="1">
      <c r="A14" s="61" t="s">
        <v>66</v>
      </c>
      <c r="B14" s="62" t="s">
        <v>67</v>
      </c>
      <c r="C14" s="58">
        <v>918</v>
      </c>
      <c r="D14" s="59">
        <v>736</v>
      </c>
      <c r="E14" s="60">
        <v>0.8017429193899782</v>
      </c>
    </row>
    <row r="15" spans="1:5" ht="15" customHeight="1">
      <c r="A15" s="61" t="s">
        <v>68</v>
      </c>
      <c r="B15" s="62" t="s">
        <v>69</v>
      </c>
      <c r="C15" s="58">
        <v>2430</v>
      </c>
      <c r="D15" s="59">
        <v>1774</v>
      </c>
      <c r="E15" s="60">
        <v>0.7300411522633745</v>
      </c>
    </row>
    <row r="16" spans="1:5" ht="15" customHeight="1">
      <c r="A16" s="61" t="s">
        <v>70</v>
      </c>
      <c r="B16" s="62" t="s">
        <v>71</v>
      </c>
      <c r="C16" s="58">
        <v>2283</v>
      </c>
      <c r="D16" s="59">
        <v>2251</v>
      </c>
      <c r="E16" s="60">
        <v>0.9859833552343408</v>
      </c>
    </row>
    <row r="17" spans="1:5" ht="15" customHeight="1">
      <c r="A17" s="61" t="s">
        <v>72</v>
      </c>
      <c r="B17" s="62" t="s">
        <v>73</v>
      </c>
      <c r="C17" s="58">
        <v>2263</v>
      </c>
      <c r="D17" s="59">
        <v>2141</v>
      </c>
      <c r="E17" s="60">
        <v>0.9460892620415378</v>
      </c>
    </row>
    <row r="18" spans="1:5" ht="15" customHeight="1">
      <c r="A18" s="61" t="s">
        <v>74</v>
      </c>
      <c r="B18" s="62" t="s">
        <v>75</v>
      </c>
      <c r="C18" s="58">
        <v>5223</v>
      </c>
      <c r="D18" s="59">
        <v>5149</v>
      </c>
      <c r="E18" s="60">
        <v>0.9858318973769864</v>
      </c>
    </row>
    <row r="19" spans="1:5" ht="15" customHeight="1">
      <c r="A19" s="61" t="s">
        <v>76</v>
      </c>
      <c r="B19" s="62" t="s">
        <v>77</v>
      </c>
      <c r="C19" s="58">
        <v>2380</v>
      </c>
      <c r="D19" s="59">
        <v>2315</v>
      </c>
      <c r="E19" s="60">
        <v>0.9726890756302521</v>
      </c>
    </row>
    <row r="20" spans="1:5" ht="15" customHeight="1">
      <c r="A20" s="61" t="s">
        <v>80</v>
      </c>
      <c r="B20" s="62" t="s">
        <v>81</v>
      </c>
      <c r="C20" s="58">
        <v>265</v>
      </c>
      <c r="D20" s="59">
        <v>258</v>
      </c>
      <c r="E20" s="60">
        <v>0.9735849056603774</v>
      </c>
    </row>
    <row r="21" spans="1:5" ht="15" customHeight="1">
      <c r="A21" s="61" t="s">
        <v>82</v>
      </c>
      <c r="B21" s="62" t="s">
        <v>83</v>
      </c>
      <c r="C21" s="58">
        <v>768</v>
      </c>
      <c r="D21" s="59">
        <v>762</v>
      </c>
      <c r="E21" s="60">
        <v>0.9921875</v>
      </c>
    </row>
    <row r="22" spans="1:5" ht="15" customHeight="1">
      <c r="A22" s="61" t="s">
        <v>84</v>
      </c>
      <c r="B22" s="62" t="s">
        <v>85</v>
      </c>
      <c r="C22" s="63">
        <v>1472</v>
      </c>
      <c r="D22" s="64">
        <v>1355</v>
      </c>
      <c r="E22" s="60">
        <v>0.920516304347826</v>
      </c>
    </row>
    <row r="23" spans="1:5" ht="15" customHeight="1">
      <c r="A23" s="61" t="s">
        <v>91</v>
      </c>
      <c r="B23" s="62" t="s">
        <v>87</v>
      </c>
      <c r="C23" s="63">
        <v>1671</v>
      </c>
      <c r="D23" s="64">
        <v>1646</v>
      </c>
      <c r="E23" s="60">
        <v>0.9850388988629563</v>
      </c>
    </row>
    <row r="24" spans="1:5" ht="15" customHeight="1">
      <c r="A24" s="61" t="s">
        <v>92</v>
      </c>
      <c r="B24" s="62" t="s">
        <v>79</v>
      </c>
      <c r="C24" s="63">
        <v>2210</v>
      </c>
      <c r="D24" s="64">
        <v>2047</v>
      </c>
      <c r="E24" s="60">
        <v>0.9262443438914028</v>
      </c>
    </row>
    <row r="25" spans="1:5" ht="15" customHeight="1">
      <c r="A25" s="61" t="s">
        <v>93</v>
      </c>
      <c r="B25" s="62" t="s">
        <v>94</v>
      </c>
      <c r="C25" s="63">
        <v>2107</v>
      </c>
      <c r="D25" s="59">
        <v>1932</v>
      </c>
      <c r="E25" s="60">
        <v>0.9169435215946844</v>
      </c>
    </row>
    <row r="28" spans="1:5" ht="25.5">
      <c r="A28" s="25" t="s">
        <v>39</v>
      </c>
      <c r="B28" s="25" t="s">
        <v>39</v>
      </c>
      <c r="C28" s="26" t="s">
        <v>40</v>
      </c>
      <c r="D28" s="26" t="s">
        <v>41</v>
      </c>
      <c r="E28" s="27" t="s">
        <v>42</v>
      </c>
    </row>
    <row r="29" spans="1:5" ht="15">
      <c r="A29" s="25" t="s">
        <v>27</v>
      </c>
      <c r="B29" s="28"/>
      <c r="C29" s="28"/>
      <c r="D29" s="29" t="s">
        <v>43</v>
      </c>
      <c r="E29" s="28"/>
    </row>
    <row r="30" spans="1:5" ht="15">
      <c r="A30" s="47" t="s">
        <v>44</v>
      </c>
      <c r="B30" s="48" t="s">
        <v>45</v>
      </c>
      <c r="C30" s="49">
        <v>103326</v>
      </c>
      <c r="D30" s="49">
        <v>289061.7</v>
      </c>
      <c r="E30" s="65">
        <v>2.797569827536148</v>
      </c>
    </row>
    <row r="31" spans="1:5" ht="15">
      <c r="A31" s="30" t="s">
        <v>46</v>
      </c>
      <c r="B31" s="30" t="s">
        <v>47</v>
      </c>
      <c r="C31" s="31">
        <v>41779</v>
      </c>
      <c r="D31" s="32">
        <v>123469.99</v>
      </c>
      <c r="E31" s="33">
        <v>2.9553122382057975</v>
      </c>
    </row>
    <row r="32" spans="1:5" ht="15">
      <c r="A32" s="34" t="s">
        <v>48</v>
      </c>
      <c r="B32" s="34" t="s">
        <v>49</v>
      </c>
      <c r="C32" s="35">
        <v>350</v>
      </c>
      <c r="D32" s="36">
        <v>1082.59</v>
      </c>
      <c r="E32" s="37">
        <v>3.0931142857142855</v>
      </c>
    </row>
    <row r="33" spans="1:5" ht="15">
      <c r="A33" s="34" t="s">
        <v>50</v>
      </c>
      <c r="B33" s="34" t="s">
        <v>51</v>
      </c>
      <c r="C33" s="35">
        <v>12318</v>
      </c>
      <c r="D33" s="36">
        <v>29021.66</v>
      </c>
      <c r="E33" s="37">
        <v>2.3560366942685502</v>
      </c>
    </row>
    <row r="34" spans="1:5" ht="15">
      <c r="A34" s="34" t="s">
        <v>52</v>
      </c>
      <c r="B34" s="34" t="s">
        <v>53</v>
      </c>
      <c r="C34" s="35">
        <v>29111</v>
      </c>
      <c r="D34" s="36">
        <v>93365.74</v>
      </c>
      <c r="E34" s="37">
        <v>3.207232317680602</v>
      </c>
    </row>
    <row r="35" spans="1:5" ht="15">
      <c r="A35" s="30" t="s">
        <v>54</v>
      </c>
      <c r="B35" s="30" t="s">
        <v>55</v>
      </c>
      <c r="C35" s="31">
        <v>44749</v>
      </c>
      <c r="D35" s="32">
        <v>122481.31</v>
      </c>
      <c r="E35" s="33">
        <v>2.737073677624081</v>
      </c>
    </row>
    <row r="36" spans="1:5" ht="15">
      <c r="A36" s="34" t="s">
        <v>56</v>
      </c>
      <c r="B36" s="34" t="s">
        <v>57</v>
      </c>
      <c r="C36" s="35">
        <v>16049</v>
      </c>
      <c r="D36" s="36">
        <v>49870.72</v>
      </c>
      <c r="E36" s="37">
        <v>3.1074035765468255</v>
      </c>
    </row>
    <row r="37" spans="1:5" ht="15">
      <c r="A37" s="34" t="s">
        <v>58</v>
      </c>
      <c r="B37" s="34" t="s">
        <v>59</v>
      </c>
      <c r="C37" s="35">
        <v>15082</v>
      </c>
      <c r="D37" s="36">
        <v>37698.67</v>
      </c>
      <c r="E37" s="37">
        <v>2.499580294390664</v>
      </c>
    </row>
    <row r="38" spans="1:5" ht="15">
      <c r="A38" s="34" t="s">
        <v>60</v>
      </c>
      <c r="B38" s="34" t="s">
        <v>61</v>
      </c>
      <c r="C38" s="35">
        <v>5565</v>
      </c>
      <c r="D38" s="36">
        <v>12768.62</v>
      </c>
      <c r="E38" s="37">
        <v>2.294451033243486</v>
      </c>
    </row>
    <row r="39" spans="1:5" ht="15">
      <c r="A39" s="34" t="s">
        <v>62</v>
      </c>
      <c r="B39" s="34" t="s">
        <v>63</v>
      </c>
      <c r="C39" s="35">
        <v>8053</v>
      </c>
      <c r="D39" s="36">
        <v>22143.3</v>
      </c>
      <c r="E39" s="37">
        <v>2.7496957655532097</v>
      </c>
    </row>
    <row r="40" spans="1:5" ht="15">
      <c r="A40" s="30" t="s">
        <v>64</v>
      </c>
      <c r="B40" s="30" t="s">
        <v>65</v>
      </c>
      <c r="C40" s="31">
        <v>16798</v>
      </c>
      <c r="D40" s="32">
        <v>43110.4</v>
      </c>
      <c r="E40" s="33">
        <v>2.566400761995476</v>
      </c>
    </row>
    <row r="41" spans="1:5" ht="15">
      <c r="A41" s="38" t="s">
        <v>66</v>
      </c>
      <c r="B41" s="38" t="s">
        <v>67</v>
      </c>
      <c r="C41" s="35">
        <v>681</v>
      </c>
      <c r="D41" s="36">
        <v>1592.64</v>
      </c>
      <c r="E41" s="37">
        <v>2.3386784140969166</v>
      </c>
    </row>
    <row r="42" spans="1:5" ht="15">
      <c r="A42" s="38" t="s">
        <v>68</v>
      </c>
      <c r="B42" s="38" t="s">
        <v>69</v>
      </c>
      <c r="C42" s="35">
        <v>1908</v>
      </c>
      <c r="D42" s="36">
        <v>6263.88</v>
      </c>
      <c r="E42" s="37">
        <v>3.2829559748427672</v>
      </c>
    </row>
    <row r="43" spans="1:5" ht="15">
      <c r="A43" s="38" t="s">
        <v>70</v>
      </c>
      <c r="B43" s="38" t="s">
        <v>71</v>
      </c>
      <c r="C43" s="35">
        <v>1704</v>
      </c>
      <c r="D43" s="36">
        <v>3533.05</v>
      </c>
      <c r="E43" s="37">
        <v>2.0733861502347417</v>
      </c>
    </row>
    <row r="44" spans="1:5" ht="15">
      <c r="A44" s="38" t="s">
        <v>72</v>
      </c>
      <c r="B44" s="38" t="s">
        <v>73</v>
      </c>
      <c r="C44" s="35">
        <v>1388</v>
      </c>
      <c r="D44" s="36">
        <v>2933.37</v>
      </c>
      <c r="E44" s="37">
        <v>2.113378962536023</v>
      </c>
    </row>
    <row r="45" spans="1:5" ht="15">
      <c r="A45" s="38" t="s">
        <v>74</v>
      </c>
      <c r="B45" s="38" t="s">
        <v>75</v>
      </c>
      <c r="C45" s="35">
        <v>3176</v>
      </c>
      <c r="D45" s="36">
        <v>9417.52</v>
      </c>
      <c r="E45" s="37">
        <v>2.965214105793451</v>
      </c>
    </row>
    <row r="46" spans="1:5" ht="15">
      <c r="A46" s="38" t="s">
        <v>76</v>
      </c>
      <c r="B46" s="38" t="s">
        <v>77</v>
      </c>
      <c r="C46" s="35">
        <v>1772</v>
      </c>
      <c r="D46" s="36">
        <v>3673.59</v>
      </c>
      <c r="E46" s="37">
        <v>2.0731320541760723</v>
      </c>
    </row>
    <row r="47" spans="1:5" ht="15">
      <c r="A47" s="38" t="s">
        <v>78</v>
      </c>
      <c r="B47" s="38" t="s">
        <v>79</v>
      </c>
      <c r="C47" s="35">
        <v>1561</v>
      </c>
      <c r="D47" s="36">
        <v>4152.75</v>
      </c>
      <c r="E47" s="37">
        <v>2.6603139013452917</v>
      </c>
    </row>
    <row r="48" spans="1:5" ht="15">
      <c r="A48" s="38" t="s">
        <v>80</v>
      </c>
      <c r="B48" s="38" t="s">
        <v>81</v>
      </c>
      <c r="C48" s="35">
        <v>224</v>
      </c>
      <c r="D48" s="36">
        <v>550.54</v>
      </c>
      <c r="E48" s="37">
        <v>2.457767857142857</v>
      </c>
    </row>
    <row r="49" spans="1:5" ht="15">
      <c r="A49" s="38" t="s">
        <v>82</v>
      </c>
      <c r="B49" s="38" t="s">
        <v>83</v>
      </c>
      <c r="C49" s="35">
        <v>583</v>
      </c>
      <c r="D49" s="36">
        <v>1315.35</v>
      </c>
      <c r="E49" s="37">
        <v>2.256174957118353</v>
      </c>
    </row>
    <row r="50" spans="1:5" ht="15">
      <c r="A50" s="38" t="s">
        <v>84</v>
      </c>
      <c r="B50" s="38" t="s">
        <v>85</v>
      </c>
      <c r="C50" s="35">
        <v>1073</v>
      </c>
      <c r="D50" s="36">
        <v>1942.36</v>
      </c>
      <c r="E50" s="37">
        <v>1.8102143522833176</v>
      </c>
    </row>
    <row r="51" spans="1:5" ht="15">
      <c r="A51" s="38" t="s">
        <v>86</v>
      </c>
      <c r="B51" s="38" t="s">
        <v>87</v>
      </c>
      <c r="C51" s="35">
        <v>1215</v>
      </c>
      <c r="D51" s="36">
        <v>3408.8999999999996</v>
      </c>
      <c r="E51" s="37">
        <v>2.8056790123456787</v>
      </c>
    </row>
    <row r="52" spans="1:5" ht="15">
      <c r="A52" s="38" t="s">
        <v>88</v>
      </c>
      <c r="B52" s="38" t="s">
        <v>89</v>
      </c>
      <c r="C52" s="35">
        <v>1513</v>
      </c>
      <c r="D52" s="36">
        <v>4326.450000000001</v>
      </c>
      <c r="E52" s="37">
        <v>2.8595175148711176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Sirli Joona</cp:lastModifiedBy>
  <dcterms:created xsi:type="dcterms:W3CDTF">2013-04-12T09:04:22Z</dcterms:created>
  <dcterms:modified xsi:type="dcterms:W3CDTF">2017-04-24T12:50:00Z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