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53222"/>
  <mc:AlternateContent xmlns:mc="http://schemas.openxmlformats.org/markup-compatibility/2006">
    <mc:Choice Requires="x15">
      <x15ac:absPath xmlns:x15ac="http://schemas.microsoft.com/office/spreadsheetml/2010/11/ac" url="\\haigekassa.ee\yldine\P_ravikindlustushyvitised\P11_tervishoiukvaliteet\5_Indikaatorid\Kvaliteediraport_2017\Indikaatorite_Excelid_Raport_2017\"/>
    </mc:Choice>
  </mc:AlternateContent>
  <bookViews>
    <workbookView xWindow="0" yWindow="0" windowWidth="28800" windowHeight="12210" tabRatio="929"/>
  </bookViews>
  <sheets>
    <sheet name="Kirjeldus" sheetId="15" r:id="rId1"/>
    <sheet name="Aruandesse2016" sheetId="34" r:id="rId2"/>
    <sheet name="Aruandesse2015"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34" l="1"/>
  <c r="G31" i="34"/>
  <c r="G32" i="34"/>
  <c r="G33" i="34"/>
  <c r="G34" i="34"/>
  <c r="G35" i="34"/>
  <c r="G36" i="34"/>
  <c r="G37" i="34"/>
  <c r="G38" i="34"/>
  <c r="L30" i="34"/>
  <c r="M30" i="34"/>
  <c r="L31" i="34"/>
  <c r="M31" i="34"/>
  <c r="L32" i="34"/>
  <c r="M32" i="34"/>
  <c r="L33" i="34"/>
  <c r="M33" i="34"/>
  <c r="L34" i="34"/>
  <c r="M34" i="34"/>
  <c r="L35" i="34"/>
  <c r="M35" i="34"/>
  <c r="L36" i="34"/>
  <c r="M36" i="34"/>
  <c r="L37" i="34"/>
  <c r="M37" i="34"/>
  <c r="L38" i="34"/>
  <c r="M38" i="34"/>
  <c r="M29" i="34"/>
  <c r="L29" i="34"/>
  <c r="G29" i="34"/>
  <c r="G8" i="34"/>
  <c r="G9" i="34"/>
  <c r="G10" i="34"/>
  <c r="G11" i="34"/>
  <c r="G12" i="34"/>
  <c r="G13" i="34"/>
  <c r="G14" i="34"/>
  <c r="G15" i="34"/>
  <c r="G16" i="34"/>
  <c r="L8" i="34"/>
  <c r="M8" i="34"/>
  <c r="L9" i="34"/>
  <c r="M9" i="34"/>
  <c r="L10" i="34"/>
  <c r="M10" i="34"/>
  <c r="L11" i="34"/>
  <c r="M11" i="34"/>
  <c r="L12" i="34"/>
  <c r="M12" i="34"/>
  <c r="L13" i="34"/>
  <c r="M13" i="34"/>
  <c r="L14" i="34"/>
  <c r="M14" i="34"/>
  <c r="L15" i="34"/>
  <c r="M15" i="34"/>
  <c r="L16" i="34"/>
  <c r="M16" i="34"/>
  <c r="G7" i="34"/>
  <c r="M7" i="34"/>
  <c r="L7" i="34"/>
  <c r="E38" i="34" l="1"/>
  <c r="D38" i="34"/>
  <c r="F37" i="34" l="1"/>
  <c r="E36" i="34"/>
  <c r="D36" i="34"/>
  <c r="F35" i="34"/>
  <c r="F34" i="34"/>
  <c r="F33" i="34"/>
  <c r="F32" i="34"/>
  <c r="E31" i="34"/>
  <c r="D31" i="34"/>
  <c r="F30" i="34"/>
  <c r="F29" i="34"/>
  <c r="F15" i="34"/>
  <c r="E14" i="34"/>
  <c r="D14" i="34"/>
  <c r="F13" i="34"/>
  <c r="F12" i="34"/>
  <c r="F11" i="34"/>
  <c r="F10" i="34"/>
  <c r="E9" i="34"/>
  <c r="D9" i="34"/>
  <c r="F8" i="34"/>
  <c r="F7" i="34"/>
  <c r="F36" i="34" l="1"/>
  <c r="F38" i="34"/>
  <c r="H36" i="34" s="1"/>
  <c r="D16" i="34"/>
  <c r="E16" i="34"/>
  <c r="F14" i="34"/>
  <c r="F9" i="34"/>
  <c r="F31" i="34"/>
  <c r="AA8" i="2"/>
  <c r="AA9" i="2"/>
  <c r="AA10" i="2"/>
  <c r="AA11" i="2"/>
  <c r="AA12" i="2"/>
  <c r="AA13" i="2"/>
  <c r="AA14" i="2"/>
  <c r="AA15" i="2"/>
  <c r="AA7" i="2"/>
  <c r="H29" i="34" l="1"/>
  <c r="H32" i="34"/>
  <c r="H31" i="34"/>
  <c r="H34" i="34"/>
  <c r="H33" i="34"/>
  <c r="H37" i="34"/>
  <c r="H35" i="34"/>
  <c r="H30" i="34"/>
  <c r="F16" i="34"/>
  <c r="H12" i="34" s="1"/>
  <c r="H15" i="34"/>
  <c r="H13" i="34"/>
  <c r="H8" i="34"/>
  <c r="Z15" i="2"/>
  <c r="Y14" i="2"/>
  <c r="X14" i="2"/>
  <c r="Z13" i="2"/>
  <c r="Z12" i="2"/>
  <c r="Z11" i="2"/>
  <c r="Z10" i="2"/>
  <c r="Y9" i="2"/>
  <c r="Z9" i="2" s="1"/>
  <c r="X9" i="2"/>
  <c r="Z8" i="2"/>
  <c r="Z7" i="2"/>
  <c r="H11" i="34" l="1"/>
  <c r="H10" i="34"/>
  <c r="H9" i="34"/>
  <c r="H14" i="34"/>
  <c r="H7" i="34"/>
  <c r="Y16" i="2"/>
  <c r="Z16" i="2" s="1"/>
  <c r="Z14" i="2"/>
  <c r="F37" i="2" l="1"/>
  <c r="E36" i="2"/>
  <c r="D36" i="2"/>
  <c r="F35" i="2"/>
  <c r="F34" i="2"/>
  <c r="F33" i="2"/>
  <c r="F32" i="2"/>
  <c r="E31" i="2"/>
  <c r="D31" i="2"/>
  <c r="F30" i="2"/>
  <c r="F29" i="2"/>
  <c r="E38" i="2" l="1"/>
  <c r="F38" i="2" s="1"/>
  <c r="F31" i="2"/>
  <c r="F36" i="2"/>
  <c r="G30" i="2" l="1"/>
  <c r="G34" i="2"/>
  <c r="G29" i="2"/>
  <c r="G37" i="2"/>
  <c r="G31" i="2"/>
  <c r="G35" i="2"/>
  <c r="G32" i="2"/>
  <c r="G36" i="2"/>
  <c r="G33" i="2"/>
  <c r="F8" i="2"/>
  <c r="F10" i="2"/>
  <c r="F11" i="2"/>
  <c r="F12" i="2"/>
  <c r="F13" i="2"/>
  <c r="F7" i="2"/>
  <c r="E14" i="2"/>
  <c r="D14" i="2"/>
  <c r="E9" i="2"/>
  <c r="D9" i="2"/>
  <c r="E16" i="2" l="1"/>
  <c r="F16" i="2" s="1"/>
  <c r="G10" i="2" s="1"/>
  <c r="F14" i="2"/>
  <c r="F9" i="2"/>
  <c r="F15" i="2"/>
  <c r="G7" i="2" l="1"/>
  <c r="G9" i="2"/>
  <c r="G12" i="2"/>
  <c r="G11" i="2"/>
  <c r="G15" i="2"/>
  <c r="G14" i="2"/>
  <c r="G8" i="2"/>
  <c r="G13" i="2"/>
</calcChain>
</file>

<file path=xl/sharedStrings.xml><?xml version="1.0" encoding="utf-8"?>
<sst xmlns="http://schemas.openxmlformats.org/spreadsheetml/2006/main" count="102" uniqueCount="29">
  <si>
    <t>Rinnavähi indikaator 1: Aeg esmase rinnavähi diagnoosiga patsientide esimesest visiidist raviasutuses kuni onkoloogilise ravi alguseni</t>
  </si>
  <si>
    <t>Haiglaliik</t>
  </si>
  <si>
    <t>Piirkondlikud</t>
  </si>
  <si>
    <t>PERH</t>
  </si>
  <si>
    <t>TÜK</t>
  </si>
  <si>
    <t>piirkH</t>
  </si>
  <si>
    <t>Keskhaiglad</t>
  </si>
  <si>
    <t>ITK</t>
  </si>
  <si>
    <t>keskH</t>
  </si>
  <si>
    <t>Haigla</t>
  </si>
  <si>
    <t>LTKH</t>
  </si>
  <si>
    <t>IVKH</t>
  </si>
  <si>
    <t>PH</t>
  </si>
  <si>
    <t>Üldhaiglad</t>
  </si>
  <si>
    <t>üldH</t>
  </si>
  <si>
    <t>Kokku:</t>
  </si>
  <si>
    <t xml:space="preserve">2015.a. patsientide arv, kellel esmane C50 dgn arve </t>
  </si>
  <si>
    <t>2015.a. patsientide arv, kellel esmane C50 dgn arve ja erialspetsialisti arve</t>
  </si>
  <si>
    <t>2015.a. patsientide osakaal, kellel teenuse 314R, hormooniravi, operatsiooni arve väljastatud ≤42 päeva jooksul raviarve algusest</t>
  </si>
  <si>
    <t>2015.a. patsientide arv, kellel teenuse 314R, hormooniravi, operatsiooni arve väljastatud ≤42 päeva jooksul raviarve algusest</t>
  </si>
  <si>
    <t xml:space="preserve">2016.a. patsientide arv, kellel esmane C50 dgn arve </t>
  </si>
  <si>
    <t>2016.a. patsientide arv, kellel teenuse 314R, hormooniravi, operatsiooni arve väljastatud ≤42 päeva jooksul raviarve algusest</t>
  </si>
  <si>
    <t>2016.a. patsientide osakaal, kellel teenuse 314R, hormooniravi, operatsiooni arve väljastatud ≤42 päeva jooksul raviarve algusest</t>
  </si>
  <si>
    <t>2016.a. patsientide arv, kellel esmane C50 dgn arve ja erialspetsialisti arve</t>
  </si>
  <si>
    <t>95% usaldusvahemik</t>
  </si>
  <si>
    <t>alumine usaldusvahemik</t>
  </si>
  <si>
    <t>ülemine usaldusvahemik</t>
  </si>
  <si>
    <t>alumise usaldusvahemiku erinevus sagedusest</t>
  </si>
  <si>
    <t>ülemise usaldusvahemiku erinevus sagedusest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</si>
</sst>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charset val="186"/>
      <scheme val="minor"/>
    </font>
    <font>
      <b/>
      <sz val="11"/>
      <color theme="4" tint="-0.249977111117893"/>
      <name val="Calibri"/>
      <family val="2"/>
      <scheme val="minor"/>
    </font>
    <font>
      <b/>
      <sz val="11"/>
      <color theme="1"/>
      <name val="Calibri"/>
      <family val="2"/>
      <scheme val="minor"/>
    </font>
    <font>
      <sz val="11"/>
      <color theme="1"/>
      <name val="Calibri"/>
      <family val="2"/>
      <scheme val="minor"/>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8"/>
      <name val="Arial"/>
      <family val="2"/>
      <charset val="186"/>
    </font>
    <font>
      <sz val="8"/>
      <name val="Arial"/>
      <family val="2"/>
      <charset val="186"/>
    </font>
    <font>
      <sz val="8"/>
      <name val="Arial"/>
      <family val="2"/>
      <charset val="186"/>
    </font>
    <font>
      <b/>
      <sz val="11"/>
      <color theme="1"/>
      <name val="Calibri"/>
      <family val="2"/>
      <charset val="186"/>
      <scheme val="minor"/>
    </font>
    <font>
      <sz val="11"/>
      <color theme="0"/>
      <name val="Calibri"/>
      <family val="2"/>
      <charset val="186"/>
      <scheme val="minor"/>
    </font>
    <font>
      <sz val="11"/>
      <name val="Calibri"/>
      <family val="2"/>
      <charset val="186"/>
      <scheme val="minor"/>
    </font>
    <font>
      <b/>
      <sz val="11"/>
      <name val="Calibri"/>
      <family val="2"/>
      <charset val="186"/>
      <scheme val="minor"/>
    </font>
    <font>
      <sz val="8"/>
      <name val="Arial"/>
      <family val="2"/>
      <charset val="186"/>
    </font>
    <font>
      <sz val="8"/>
      <name val="Arial"/>
      <family val="2"/>
      <charset val="186"/>
    </font>
    <font>
      <sz val="8"/>
      <name val="Arial"/>
      <family val="2"/>
      <charset val="186"/>
    </font>
    <font>
      <sz val="8"/>
      <name val="Arial"/>
      <family val="2"/>
      <charset val="186"/>
    </font>
    <font>
      <sz val="11"/>
      <color theme="1"/>
      <name val="Calibri"/>
      <family val="2"/>
      <charset val="186"/>
      <scheme val="minor"/>
    </font>
  </fonts>
  <fills count="52">
    <fill>
      <patternFill patternType="none"/>
    </fill>
    <fill>
      <patternFill patternType="gray125"/>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68">
    <xf numFmtId="0" fontId="0" fillId="0" borderId="0"/>
    <xf numFmtId="0" fontId="4" fillId="2" borderId="0"/>
    <xf numFmtId="0" fontId="11"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3" fillId="20" borderId="0" applyNumberFormat="0" applyBorder="0" applyAlignment="0" applyProtection="0"/>
    <xf numFmtId="0" fontId="14" fillId="23" borderId="8" applyNumberFormat="0" applyAlignment="0" applyProtection="0"/>
    <xf numFmtId="0" fontId="15" fillId="15" borderId="9" applyNumberFormat="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2" fillId="13" borderId="0" applyNumberFormat="0" applyBorder="0" applyAlignment="0" applyProtection="0"/>
    <xf numFmtId="0" fontId="17"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0" applyNumberFormat="0" applyFill="0" applyBorder="0" applyAlignment="0" applyProtection="0"/>
    <xf numFmtId="0" fontId="20" fillId="21" borderId="8" applyNumberFormat="0" applyAlignment="0" applyProtection="0"/>
    <xf numFmtId="0" fontId="21" fillId="0" borderId="13" applyNumberFormat="0" applyFill="0" applyAlignment="0" applyProtection="0"/>
    <xf numFmtId="0" fontId="21" fillId="21" borderId="0" applyNumberFormat="0" applyBorder="0" applyAlignment="0" applyProtection="0"/>
    <xf numFmtId="0" fontId="4" fillId="20" borderId="8" applyNumberFormat="0" applyFont="0" applyAlignment="0" applyProtection="0"/>
    <xf numFmtId="0" fontId="22" fillId="23" borderId="14" applyNumberFormat="0" applyAlignment="0" applyProtection="0"/>
    <xf numFmtId="4" fontId="4" fillId="27" borderId="8" applyNumberFormat="0" applyProtection="0">
      <alignment vertical="center"/>
    </xf>
    <xf numFmtId="4" fontId="25" fillId="28" borderId="8" applyNumberFormat="0" applyProtection="0">
      <alignment vertical="center"/>
    </xf>
    <xf numFmtId="4" fontId="4" fillId="28" borderId="8" applyNumberFormat="0" applyProtection="0">
      <alignment horizontal="left" vertical="center" indent="1"/>
    </xf>
    <xf numFmtId="0" fontId="8" fillId="27" borderId="15" applyNumberFormat="0" applyProtection="0">
      <alignment horizontal="left" vertical="top" indent="1"/>
    </xf>
    <xf numFmtId="4" fontId="4" fillId="29" borderId="8" applyNumberFormat="0" applyProtection="0">
      <alignment horizontal="left" vertical="center" indent="1"/>
    </xf>
    <xf numFmtId="4" fontId="4" fillId="30" borderId="8" applyNumberFormat="0" applyProtection="0">
      <alignment horizontal="right" vertical="center"/>
    </xf>
    <xf numFmtId="4" fontId="4" fillId="31" borderId="8" applyNumberFormat="0" applyProtection="0">
      <alignment horizontal="right" vertical="center"/>
    </xf>
    <xf numFmtId="4" fontId="4" fillId="32" borderId="16" applyNumberFormat="0" applyProtection="0">
      <alignment horizontal="right" vertical="center"/>
    </xf>
    <xf numFmtId="4" fontId="4" fillId="33" borderId="8" applyNumberFormat="0" applyProtection="0">
      <alignment horizontal="right" vertical="center"/>
    </xf>
    <xf numFmtId="4" fontId="4" fillId="34" borderId="8" applyNumberFormat="0" applyProtection="0">
      <alignment horizontal="right" vertical="center"/>
    </xf>
    <xf numFmtId="4" fontId="4" fillId="35" borderId="8" applyNumberFormat="0" applyProtection="0">
      <alignment horizontal="right" vertical="center"/>
    </xf>
    <xf numFmtId="4" fontId="4" fillId="36" borderId="8" applyNumberFormat="0" applyProtection="0">
      <alignment horizontal="right" vertical="center"/>
    </xf>
    <xf numFmtId="4" fontId="4" fillId="37" borderId="8" applyNumberFormat="0" applyProtection="0">
      <alignment horizontal="right" vertical="center"/>
    </xf>
    <xf numFmtId="4" fontId="4" fillId="38" borderId="8" applyNumberFormat="0" applyProtection="0">
      <alignment horizontal="right" vertical="center"/>
    </xf>
    <xf numFmtId="4" fontId="4" fillId="39" borderId="16" applyNumberFormat="0" applyProtection="0">
      <alignment horizontal="left" vertical="center" indent="1"/>
    </xf>
    <xf numFmtId="4" fontId="7" fillId="40" borderId="16" applyNumberFormat="0" applyProtection="0">
      <alignment horizontal="left" vertical="center" indent="1"/>
    </xf>
    <xf numFmtId="4" fontId="7" fillId="40" borderId="16" applyNumberFormat="0" applyProtection="0">
      <alignment horizontal="left" vertical="center" indent="1"/>
    </xf>
    <xf numFmtId="4" fontId="4" fillId="41" borderId="8" applyNumberFormat="0" applyProtection="0">
      <alignment horizontal="right" vertical="center"/>
    </xf>
    <xf numFmtId="4" fontId="4" fillId="42" borderId="16" applyNumberFormat="0" applyProtection="0">
      <alignment horizontal="left" vertical="center" indent="1"/>
    </xf>
    <xf numFmtId="4" fontId="4" fillId="41" borderId="16" applyNumberFormat="0" applyProtection="0">
      <alignment horizontal="left" vertical="center" indent="1"/>
    </xf>
    <xf numFmtId="0" fontId="4" fillId="43" borderId="8" applyNumberFormat="0" applyProtection="0">
      <alignment horizontal="left" vertical="center" indent="1"/>
    </xf>
    <xf numFmtId="0" fontId="4" fillId="40" borderId="15" applyNumberFormat="0" applyProtection="0">
      <alignment horizontal="left" vertical="top" indent="1"/>
    </xf>
    <xf numFmtId="0" fontId="4" fillId="44" borderId="8" applyNumberFormat="0" applyProtection="0">
      <alignment horizontal="left" vertical="center" indent="1"/>
    </xf>
    <xf numFmtId="0" fontId="4" fillId="41" borderId="15" applyNumberFormat="0" applyProtection="0">
      <alignment horizontal="left" vertical="top" indent="1"/>
    </xf>
    <xf numFmtId="0" fontId="4" fillId="45" borderId="8" applyNumberFormat="0" applyProtection="0">
      <alignment horizontal="left" vertical="center" indent="1"/>
    </xf>
    <xf numFmtId="0" fontId="4" fillId="45" borderId="15" applyNumberFormat="0" applyProtection="0">
      <alignment horizontal="left" vertical="top" indent="1"/>
    </xf>
    <xf numFmtId="0" fontId="4" fillId="42" borderId="8" applyNumberFormat="0" applyProtection="0">
      <alignment horizontal="left" vertical="center" indent="1"/>
    </xf>
    <xf numFmtId="0" fontId="4" fillId="42" borderId="15" applyNumberFormat="0" applyProtection="0">
      <alignment horizontal="left" vertical="top" indent="1"/>
    </xf>
    <xf numFmtId="0" fontId="4" fillId="46" borderId="17" applyNumberFormat="0">
      <protection locked="0"/>
    </xf>
    <xf numFmtId="0" fontId="5" fillId="40" borderId="18" applyBorder="0"/>
    <xf numFmtId="4" fontId="6" fillId="47" borderId="15" applyNumberFormat="0" applyProtection="0">
      <alignment vertical="center"/>
    </xf>
    <xf numFmtId="4" fontId="25" fillId="48" borderId="1" applyNumberFormat="0" applyProtection="0">
      <alignment vertical="center"/>
    </xf>
    <xf numFmtId="4" fontId="6" fillId="43" borderId="15" applyNumberFormat="0" applyProtection="0">
      <alignment horizontal="left" vertical="center" indent="1"/>
    </xf>
    <xf numFmtId="0" fontId="6" fillId="47" borderId="15" applyNumberFormat="0" applyProtection="0">
      <alignment horizontal="left" vertical="top" indent="1"/>
    </xf>
    <xf numFmtId="4" fontId="4" fillId="0" borderId="8" applyNumberFormat="0" applyProtection="0">
      <alignment horizontal="right" vertical="center"/>
    </xf>
    <xf numFmtId="4" fontId="25" fillId="49" borderId="8" applyNumberFormat="0" applyProtection="0">
      <alignment horizontal="right" vertical="center"/>
    </xf>
    <xf numFmtId="4" fontId="4" fillId="29" borderId="8" applyNumberFormat="0" applyProtection="0">
      <alignment horizontal="left" vertical="center" indent="1"/>
    </xf>
    <xf numFmtId="0" fontId="6" fillId="41" borderId="15" applyNumberFormat="0" applyProtection="0">
      <alignment horizontal="left" vertical="top" indent="1"/>
    </xf>
    <xf numFmtId="4" fontId="9" fillId="50" borderId="16" applyNumberFormat="0" applyProtection="0">
      <alignment horizontal="left" vertical="center" indent="1"/>
    </xf>
    <xf numFmtId="0" fontId="4" fillId="51" borderId="1"/>
    <xf numFmtId="4" fontId="10" fillId="46" borderId="8" applyNumberFormat="0" applyProtection="0">
      <alignment horizontal="right" vertical="center"/>
    </xf>
    <xf numFmtId="0" fontId="23" fillId="0" borderId="0" applyNumberFormat="0" applyFill="0" applyBorder="0" applyAlignment="0" applyProtection="0"/>
    <xf numFmtId="0" fontId="16" fillId="0" borderId="19" applyNumberFormat="0" applyFill="0" applyAlignment="0" applyProtection="0"/>
    <xf numFmtId="0" fontId="24" fillId="0" borderId="0" applyNumberFormat="0" applyFill="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6" fillId="2" borderId="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27" fillId="2" borderId="0"/>
    <xf numFmtId="0" fontId="11" fillId="3"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8" fillId="2" borderId="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33" fillId="2" borderId="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34" fillId="2" borderId="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35" fillId="2" borderId="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36" fillId="2" borderId="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9" fontId="37" fillId="0" borderId="0" applyFont="0" applyFill="0" applyBorder="0" applyAlignment="0" applyProtection="0"/>
  </cellStyleXfs>
  <cellXfs count="35">
    <xf numFmtId="0" fontId="0" fillId="0" borderId="0" xfId="0"/>
    <xf numFmtId="0" fontId="1" fillId="0" borderId="0" xfId="0" applyFont="1" applyAlignment="1">
      <alignment wrapText="1"/>
    </xf>
    <xf numFmtId="0" fontId="0" fillId="0" borderId="1" xfId="0" applyBorder="1"/>
    <xf numFmtId="0" fontId="2" fillId="0" borderId="1" xfId="0" applyFont="1" applyBorder="1"/>
    <xf numFmtId="49" fontId="26" fillId="0" borderId="1" xfId="104" applyNumberFormat="1" applyFill="1" applyBorder="1" applyAlignment="1">
      <alignment vertical="center"/>
    </xf>
    <xf numFmtId="0" fontId="29" fillId="0" borderId="1" xfId="0" applyFont="1" applyBorder="1"/>
    <xf numFmtId="0" fontId="31" fillId="0" borderId="1" xfId="0" applyFont="1" applyBorder="1"/>
    <xf numFmtId="0" fontId="32" fillId="0" borderId="1" xfId="0" applyFont="1" applyBorder="1"/>
    <xf numFmtId="9" fontId="0" fillId="0" borderId="1" xfId="0" applyNumberFormat="1" applyBorder="1"/>
    <xf numFmtId="9" fontId="29" fillId="0" borderId="1" xfId="0" applyNumberFormat="1" applyFont="1" applyBorder="1"/>
    <xf numFmtId="9" fontId="0" fillId="0" borderId="0" xfId="0" applyNumberFormat="1"/>
    <xf numFmtId="9" fontId="30" fillId="0" borderId="0" xfId="0" applyNumberFormat="1" applyFont="1"/>
    <xf numFmtId="0" fontId="3" fillId="0" borderId="0" xfId="0" applyFont="1" applyAlignment="1">
      <alignment vertical="top" wrapText="1"/>
    </xf>
    <xf numFmtId="0" fontId="0" fillId="0" borderId="0" xfId="0" applyAlignment="1">
      <alignment vertical="top"/>
    </xf>
    <xf numFmtId="0" fontId="0" fillId="0" borderId="0" xfId="0" applyNumberFormat="1"/>
    <xf numFmtId="0" fontId="0" fillId="0" borderId="0" xfId="0" applyAlignment="1">
      <alignment horizontal="left"/>
    </xf>
    <xf numFmtId="0" fontId="0" fillId="0" borderId="0" xfId="0" applyBorder="1" applyAlignment="1">
      <alignment horizontal="center" wrapText="1"/>
    </xf>
    <xf numFmtId="164" fontId="0" fillId="0" borderId="0" xfId="0" applyNumberFormat="1"/>
    <xf numFmtId="9" fontId="0" fillId="0" borderId="1" xfId="267" applyFont="1" applyBorder="1" applyAlignment="1">
      <alignment horizontal="right"/>
    </xf>
    <xf numFmtId="9" fontId="29" fillId="0" borderId="1" xfId="267" applyFont="1" applyBorder="1" applyAlignment="1">
      <alignment horizontal="righ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right"/>
    </xf>
    <xf numFmtId="0" fontId="2" fillId="0" borderId="21" xfId="0" applyFont="1" applyBorder="1" applyAlignment="1">
      <alignment horizontal="right"/>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left"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xf>
  </cellXfs>
  <cellStyles count="268">
    <cellStyle name="Accent1 - 20%" xfId="3"/>
    <cellStyle name="Accent1 - 40%" xfId="4"/>
    <cellStyle name="Accent1 - 60%" xfId="5"/>
    <cellStyle name="Accent1 10" xfId="130"/>
    <cellStyle name="Accent1 11" xfId="142"/>
    <cellStyle name="Accent1 12" xfId="147"/>
    <cellStyle name="Accent1 13" xfId="149"/>
    <cellStyle name="Accent1 14" xfId="160"/>
    <cellStyle name="Accent1 15" xfId="161"/>
    <cellStyle name="Accent1 16" xfId="168"/>
    <cellStyle name="Accent1 17" xfId="175"/>
    <cellStyle name="Accent1 18" xfId="181"/>
    <cellStyle name="Accent1 19" xfId="196"/>
    <cellStyle name="Accent1 2" xfId="2"/>
    <cellStyle name="Accent1 20" xfId="198"/>
    <cellStyle name="Accent1 21" xfId="199"/>
    <cellStyle name="Accent1 22" xfId="210"/>
    <cellStyle name="Accent1 23" xfId="211"/>
    <cellStyle name="Accent1 24" xfId="222"/>
    <cellStyle name="Accent1 25" xfId="224"/>
    <cellStyle name="Accent1 26" xfId="230"/>
    <cellStyle name="Accent1 27" xfId="241"/>
    <cellStyle name="Accent1 28" xfId="242"/>
    <cellStyle name="Accent1 29" xfId="261"/>
    <cellStyle name="Accent1 3" xfId="86"/>
    <cellStyle name="Accent1 30" xfId="264"/>
    <cellStyle name="Accent1 31" xfId="266"/>
    <cellStyle name="Accent1 4" xfId="101"/>
    <cellStyle name="Accent1 5" xfId="103"/>
    <cellStyle name="Accent1 6" xfId="105"/>
    <cellStyle name="Accent1 7" xfId="112"/>
    <cellStyle name="Accent1 8" xfId="127"/>
    <cellStyle name="Accent1 9" xfId="129"/>
    <cellStyle name="Accent2 - 20%" xfId="7"/>
    <cellStyle name="Accent2 - 40%" xfId="8"/>
    <cellStyle name="Accent2 - 60%" xfId="9"/>
    <cellStyle name="Accent2 10" xfId="132"/>
    <cellStyle name="Accent2 11" xfId="141"/>
    <cellStyle name="Accent2 12" xfId="146"/>
    <cellStyle name="Accent2 13" xfId="150"/>
    <cellStyle name="Accent2 14" xfId="159"/>
    <cellStyle name="Accent2 15" xfId="162"/>
    <cellStyle name="Accent2 16" xfId="169"/>
    <cellStyle name="Accent2 17" xfId="176"/>
    <cellStyle name="Accent2 18" xfId="182"/>
    <cellStyle name="Accent2 19" xfId="195"/>
    <cellStyle name="Accent2 2" xfId="6"/>
    <cellStyle name="Accent2 20" xfId="197"/>
    <cellStyle name="Accent2 21" xfId="200"/>
    <cellStyle name="Accent2 22" xfId="209"/>
    <cellStyle name="Accent2 23" xfId="212"/>
    <cellStyle name="Accent2 24" xfId="221"/>
    <cellStyle name="Accent2 25" xfId="225"/>
    <cellStyle name="Accent2 26" xfId="231"/>
    <cellStyle name="Accent2 27" xfId="240"/>
    <cellStyle name="Accent2 28" xfId="243"/>
    <cellStyle name="Accent2 29" xfId="259"/>
    <cellStyle name="Accent2 3" xfId="87"/>
    <cellStyle name="Accent2 30" xfId="263"/>
    <cellStyle name="Accent2 31" xfId="265"/>
    <cellStyle name="Accent2 4" xfId="100"/>
    <cellStyle name="Accent2 5" xfId="102"/>
    <cellStyle name="Accent2 6" xfId="106"/>
    <cellStyle name="Accent2 7" xfId="114"/>
    <cellStyle name="Accent2 8" xfId="126"/>
    <cellStyle name="Accent2 9" xfId="128"/>
    <cellStyle name="Accent3 - 20%" xfId="11"/>
    <cellStyle name="Accent3 - 40%" xfId="12"/>
    <cellStyle name="Accent3 - 60%" xfId="13"/>
    <cellStyle name="Accent3 10" xfId="133"/>
    <cellStyle name="Accent3 11" xfId="140"/>
    <cellStyle name="Accent3 12" xfId="145"/>
    <cellStyle name="Accent3 13" xfId="151"/>
    <cellStyle name="Accent3 14" xfId="158"/>
    <cellStyle name="Accent3 15" xfId="163"/>
    <cellStyle name="Accent3 16" xfId="170"/>
    <cellStyle name="Accent3 17" xfId="177"/>
    <cellStyle name="Accent3 18" xfId="184"/>
    <cellStyle name="Accent3 19" xfId="194"/>
    <cellStyle name="Accent3 2" xfId="10"/>
    <cellStyle name="Accent3 20" xfId="183"/>
    <cellStyle name="Accent3 21" xfId="201"/>
    <cellStyle name="Accent3 22" xfId="208"/>
    <cellStyle name="Accent3 23" xfId="213"/>
    <cellStyle name="Accent3 24" xfId="220"/>
    <cellStyle name="Accent3 25" xfId="226"/>
    <cellStyle name="Accent3 26" xfId="232"/>
    <cellStyle name="Accent3 27" xfId="239"/>
    <cellStyle name="Accent3 28" xfId="245"/>
    <cellStyle name="Accent3 29" xfId="258"/>
    <cellStyle name="Accent3 3" xfId="89"/>
    <cellStyle name="Accent3 30" xfId="244"/>
    <cellStyle name="Accent3 31" xfId="260"/>
    <cellStyle name="Accent3 4" xfId="99"/>
    <cellStyle name="Accent3 5" xfId="88"/>
    <cellStyle name="Accent3 6" xfId="107"/>
    <cellStyle name="Accent3 7" xfId="115"/>
    <cellStyle name="Accent3 8" xfId="125"/>
    <cellStyle name="Accent3 9" xfId="113"/>
    <cellStyle name="Accent4 - 20%" xfId="15"/>
    <cellStyle name="Accent4 - 40%" xfId="16"/>
    <cellStyle name="Accent4 - 60%" xfId="17"/>
    <cellStyle name="Accent4 10" xfId="134"/>
    <cellStyle name="Accent4 11" xfId="139"/>
    <cellStyle name="Accent4 12" xfId="144"/>
    <cellStyle name="Accent4 13" xfId="152"/>
    <cellStyle name="Accent4 14" xfId="157"/>
    <cellStyle name="Accent4 15" xfId="164"/>
    <cellStyle name="Accent4 16" xfId="171"/>
    <cellStyle name="Accent4 17" xfId="178"/>
    <cellStyle name="Accent4 18" xfId="186"/>
    <cellStyle name="Accent4 19" xfId="193"/>
    <cellStyle name="Accent4 2" xfId="14"/>
    <cellStyle name="Accent4 20" xfId="185"/>
    <cellStyle name="Accent4 21" xfId="202"/>
    <cellStyle name="Accent4 22" xfId="207"/>
    <cellStyle name="Accent4 23" xfId="214"/>
    <cellStyle name="Accent4 24" xfId="219"/>
    <cellStyle name="Accent4 25" xfId="227"/>
    <cellStyle name="Accent4 26" xfId="233"/>
    <cellStyle name="Accent4 27" xfId="238"/>
    <cellStyle name="Accent4 28" xfId="247"/>
    <cellStyle name="Accent4 29" xfId="256"/>
    <cellStyle name="Accent4 3" xfId="91"/>
    <cellStyle name="Accent4 30" xfId="246"/>
    <cellStyle name="Accent4 31" xfId="257"/>
    <cellStyle name="Accent4 4" xfId="98"/>
    <cellStyle name="Accent4 5" xfId="90"/>
    <cellStyle name="Accent4 6" xfId="108"/>
    <cellStyle name="Accent4 7" xfId="117"/>
    <cellStyle name="Accent4 8" xfId="124"/>
    <cellStyle name="Accent4 9" xfId="116"/>
    <cellStyle name="Accent5 - 20%" xfId="19"/>
    <cellStyle name="Accent5 - 40%" xfId="20"/>
    <cellStyle name="Accent5 - 60%" xfId="21"/>
    <cellStyle name="Accent5 10" xfId="135"/>
    <cellStyle name="Accent5 11" xfId="138"/>
    <cellStyle name="Accent5 12" xfId="143"/>
    <cellStyle name="Accent5 13" xfId="153"/>
    <cellStyle name="Accent5 14" xfId="156"/>
    <cellStyle name="Accent5 15" xfId="165"/>
    <cellStyle name="Accent5 16" xfId="172"/>
    <cellStyle name="Accent5 17" xfId="179"/>
    <cellStyle name="Accent5 18" xfId="188"/>
    <cellStyle name="Accent5 19" xfId="192"/>
    <cellStyle name="Accent5 2" xfId="18"/>
    <cellStyle name="Accent5 20" xfId="187"/>
    <cellStyle name="Accent5 21" xfId="203"/>
    <cellStyle name="Accent5 22" xfId="206"/>
    <cellStyle name="Accent5 23" xfId="215"/>
    <cellStyle name="Accent5 24" xfId="218"/>
    <cellStyle name="Accent5 25" xfId="228"/>
    <cellStyle name="Accent5 26" xfId="234"/>
    <cellStyle name="Accent5 27" xfId="237"/>
    <cellStyle name="Accent5 28" xfId="249"/>
    <cellStyle name="Accent5 29" xfId="254"/>
    <cellStyle name="Accent5 3" xfId="93"/>
    <cellStyle name="Accent5 30" xfId="248"/>
    <cellStyle name="Accent5 31" xfId="255"/>
    <cellStyle name="Accent5 4" xfId="97"/>
    <cellStyle name="Accent5 5" xfId="92"/>
    <cellStyle name="Accent5 6" xfId="109"/>
    <cellStyle name="Accent5 7" xfId="119"/>
    <cellStyle name="Accent5 8" xfId="123"/>
    <cellStyle name="Accent5 9" xfId="118"/>
    <cellStyle name="Accent6 - 20%" xfId="23"/>
    <cellStyle name="Accent6 - 40%" xfId="24"/>
    <cellStyle name="Accent6 - 60%" xfId="25"/>
    <cellStyle name="Accent6 10" xfId="136"/>
    <cellStyle name="Accent6 11" xfId="137"/>
    <cellStyle name="Accent6 12" xfId="131"/>
    <cellStyle name="Accent6 13" xfId="154"/>
    <cellStyle name="Accent6 14" xfId="155"/>
    <cellStyle name="Accent6 15" xfId="166"/>
    <cellStyle name="Accent6 16" xfId="173"/>
    <cellStyle name="Accent6 17" xfId="180"/>
    <cellStyle name="Accent6 18" xfId="189"/>
    <cellStyle name="Accent6 19" xfId="191"/>
    <cellStyle name="Accent6 2" xfId="22"/>
    <cellStyle name="Accent6 20" xfId="190"/>
    <cellStyle name="Accent6 21" xfId="204"/>
    <cellStyle name="Accent6 22" xfId="205"/>
    <cellStyle name="Accent6 23" xfId="216"/>
    <cellStyle name="Accent6 24" xfId="217"/>
    <cellStyle name="Accent6 25" xfId="229"/>
    <cellStyle name="Accent6 26" xfId="235"/>
    <cellStyle name="Accent6 27" xfId="236"/>
    <cellStyle name="Accent6 28" xfId="250"/>
    <cellStyle name="Accent6 29" xfId="252"/>
    <cellStyle name="Accent6 3" xfId="94"/>
    <cellStyle name="Accent6 30" xfId="251"/>
    <cellStyle name="Accent6 31" xfId="253"/>
    <cellStyle name="Accent6 4" xfId="96"/>
    <cellStyle name="Accent6 5" xfId="95"/>
    <cellStyle name="Accent6 6" xfId="110"/>
    <cellStyle name="Accent6 7" xfId="121"/>
    <cellStyle name="Accent6 8" xfId="122"/>
    <cellStyle name="Accent6 9" xfId="120"/>
    <cellStyle name="Bad 2" xfId="26"/>
    <cellStyle name="Calculation 2" xfId="27"/>
    <cellStyle name="Check Cell 2" xfId="28"/>
    <cellStyle name="Emphasis 1" xfId="29"/>
    <cellStyle name="Emphasis 2" xfId="30"/>
    <cellStyle name="Emphasis 3"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3" xfId="104"/>
    <cellStyle name="Normal 4" xfId="111"/>
    <cellStyle name="Normal 5" xfId="148"/>
    <cellStyle name="Normal 6" xfId="167"/>
    <cellStyle name="Normal 7" xfId="174"/>
    <cellStyle name="Normal 8" xfId="223"/>
    <cellStyle name="Normal 9" xfId="262"/>
    <cellStyle name="Note 2" xfId="40"/>
    <cellStyle name="Output 2" xfId="41"/>
    <cellStyle name="Percent" xfId="267" builtinId="5"/>
    <cellStyle name="SAPBEXaggData" xfId="42"/>
    <cellStyle name="SAPBEXaggDataEmph" xfId="43"/>
    <cellStyle name="SAPBEXaggItem" xfId="44"/>
    <cellStyle name="SAPBEXaggItemX" xfId="45"/>
    <cellStyle name="SAPBEXchaText" xfId="46"/>
    <cellStyle name="SAPBEXexcBad7" xfId="47"/>
    <cellStyle name="SAPBEXexcBad8" xfId="48"/>
    <cellStyle name="SAPBEXexcBad9" xfId="49"/>
    <cellStyle name="SAPBEXexcCritical4" xfId="50"/>
    <cellStyle name="SAPBEXexcCritical5" xfId="51"/>
    <cellStyle name="SAPBEXexcCritical6" xfId="52"/>
    <cellStyle name="SAPBEXexcGood1" xfId="53"/>
    <cellStyle name="SAPBEXexcGood2" xfId="54"/>
    <cellStyle name="SAPBEXexcGood3" xfId="55"/>
    <cellStyle name="SAPBEXfilterDrill" xfId="56"/>
    <cellStyle name="SAPBEXfilterItem" xfId="57"/>
    <cellStyle name="SAPBEXfilterText" xfId="58"/>
    <cellStyle name="SAPBEXformats" xfId="59"/>
    <cellStyle name="SAPBEXheaderItem" xfId="60"/>
    <cellStyle name="SAPBEXheaderText" xfId="61"/>
    <cellStyle name="SAPBEXHLevel0" xfId="62"/>
    <cellStyle name="SAPBEXHLevel0X" xfId="63"/>
    <cellStyle name="SAPBEXHLevel1" xfId="64"/>
    <cellStyle name="SAPBEXHLevel1X" xfId="65"/>
    <cellStyle name="SAPBEXHLevel2" xfId="66"/>
    <cellStyle name="SAPBEXHLevel2X" xfId="67"/>
    <cellStyle name="SAPBEXHLevel3" xfId="68"/>
    <cellStyle name="SAPBEXHLevel3X" xfId="69"/>
    <cellStyle name="SAPBEXinputData" xfId="70"/>
    <cellStyle name="SAPBEXItemHeader" xfId="71"/>
    <cellStyle name="SAPBEXresData" xfId="72"/>
    <cellStyle name="SAPBEXresDataEmph" xfId="73"/>
    <cellStyle name="SAPBEXresItem" xfId="74"/>
    <cellStyle name="SAPBEXresItemX" xfId="75"/>
    <cellStyle name="SAPBEXstdData" xfId="76"/>
    <cellStyle name="SAPBEXstdDataEmph" xfId="77"/>
    <cellStyle name="SAPBEXstdItem" xfId="78"/>
    <cellStyle name="SAPBEXstdItemX" xfId="79"/>
    <cellStyle name="SAPBEXtitle" xfId="80"/>
    <cellStyle name="SAPBEXunassignedItem" xfId="81"/>
    <cellStyle name="SAPBEXundefined" xfId="82"/>
    <cellStyle name="Sheet Title" xfId="83"/>
    <cellStyle name="Total 2" xfId="84"/>
    <cellStyle name="Warning Text 2" xfId="85"/>
  </cellStyles>
  <dxfs count="0"/>
  <tableStyles count="0" defaultTableStyle="TableStyleMedium2" defaultPivotStyle="PivotStyleLight16"/>
  <colors>
    <mruColors>
      <color rgb="FF62BB46"/>
      <color rgb="FFCBDB2A"/>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36039460584667"/>
          <c:y val="9.4542646009647777E-2"/>
          <c:w val="0.82909917639605391"/>
          <c:h val="0.54221716051079649"/>
        </c:manualLayout>
      </c:layout>
      <c:barChart>
        <c:barDir val="col"/>
        <c:grouping val="clustered"/>
        <c:varyColors val="0"/>
        <c:ser>
          <c:idx val="3"/>
          <c:order val="0"/>
          <c:tx>
            <c:strRef>
              <c:f>Aruandesse2016!$F$3:$F$6</c:f>
              <c:strCache>
                <c:ptCount val="4"/>
                <c:pt idx="0">
                  <c:v>2016.a. patsientide osakaal, kellel teenuse 314R, hormooniravi, operatsiooni arve väljastatud ≤42 päeva jooksul raviarve algusest</c:v>
                </c:pt>
              </c:strCache>
            </c:strRef>
          </c:tx>
          <c:spPr>
            <a:solidFill>
              <a:srgbClr val="62BB46"/>
            </a:solidFill>
            <a:ln>
              <a:noFill/>
            </a:ln>
            <a:effectLst>
              <a:outerShdw sx="1000" sy="1000" algn="ctr" rotWithShape="0">
                <a:srgbClr val="5B9BD5"/>
              </a:outerShdw>
            </a:effectLst>
            <a:scene3d>
              <a:camera prst="orthographicFront"/>
              <a:lightRig rig="threePt" dir="t">
                <a:rot lat="0" lon="0" rev="0"/>
              </a:lightRig>
            </a:scene3d>
            <a:sp3d>
              <a:bevelT w="0" h="0"/>
            </a:sp3d>
          </c:spPr>
          <c:invertIfNegative val="0"/>
          <c:dPt>
            <c:idx val="1"/>
            <c:invertIfNegative val="0"/>
            <c:bubble3D val="0"/>
            <c:extLst>
              <c:ext xmlns:c16="http://schemas.microsoft.com/office/drawing/2014/chart" uri="{C3380CC4-5D6E-409C-BE32-E72D297353CC}">
                <c16:uniqueId val="{00000000-676E-4ECA-8060-ACF9FCCE427D}"/>
              </c:ext>
            </c:extLst>
          </c:dPt>
          <c:dPt>
            <c:idx val="2"/>
            <c:invertIfNegative val="0"/>
            <c:bubble3D val="0"/>
            <c:spPr>
              <a:solidFill>
                <a:srgbClr val="62BB46">
                  <a:alpha val="50000"/>
                </a:srgbClr>
              </a:solidFill>
              <a:ln>
                <a:noFill/>
              </a:ln>
              <a:effectLst>
                <a:outerShdw sx="1000" sy="1000" algn="ctr" rotWithShape="0">
                  <a:srgbClr val="5B9BD5"/>
                </a:outerShdw>
              </a:effectLst>
              <a:scene3d>
                <a:camera prst="orthographicFront"/>
                <a:lightRig rig="threePt" dir="t">
                  <a:rot lat="0" lon="0" rev="0"/>
                </a:lightRig>
              </a:scene3d>
              <a:sp3d>
                <a:bevelT w="0" h="0"/>
              </a:sp3d>
            </c:spPr>
            <c:extLst>
              <c:ext xmlns:c16="http://schemas.microsoft.com/office/drawing/2014/chart" uri="{C3380CC4-5D6E-409C-BE32-E72D297353CC}">
                <c16:uniqueId val="{00000002-676E-4ECA-8060-ACF9FCCE427D}"/>
              </c:ext>
            </c:extLst>
          </c:dPt>
          <c:dPt>
            <c:idx val="6"/>
            <c:invertIfNegative val="0"/>
            <c:bubble3D val="0"/>
            <c:extLst>
              <c:ext xmlns:c16="http://schemas.microsoft.com/office/drawing/2014/chart" uri="{C3380CC4-5D6E-409C-BE32-E72D297353CC}">
                <c16:uniqueId val="{00000003-676E-4ECA-8060-ACF9FCCE427D}"/>
              </c:ext>
            </c:extLst>
          </c:dPt>
          <c:dPt>
            <c:idx val="7"/>
            <c:invertIfNegative val="0"/>
            <c:bubble3D val="0"/>
            <c:spPr>
              <a:solidFill>
                <a:srgbClr val="62BB46">
                  <a:alpha val="50000"/>
                </a:srgbClr>
              </a:solidFill>
              <a:ln>
                <a:noFill/>
              </a:ln>
              <a:effectLst>
                <a:outerShdw sx="1000" sy="1000" algn="ctr" rotWithShape="0">
                  <a:srgbClr val="5B9BD5"/>
                </a:outerShdw>
              </a:effectLst>
              <a:scene3d>
                <a:camera prst="orthographicFront"/>
                <a:lightRig rig="threePt" dir="t">
                  <a:rot lat="0" lon="0" rev="0"/>
                </a:lightRig>
              </a:scene3d>
              <a:sp3d>
                <a:bevelT w="0" h="0"/>
              </a:sp3d>
            </c:spPr>
            <c:extLst>
              <c:ext xmlns:c16="http://schemas.microsoft.com/office/drawing/2014/chart" uri="{C3380CC4-5D6E-409C-BE32-E72D297353CC}">
                <c16:uniqueId val="{00000005-676E-4ECA-8060-ACF9FCCE427D}"/>
              </c:ext>
            </c:extLst>
          </c:dPt>
          <c:dPt>
            <c:idx val="8"/>
            <c:invertIfNegative val="0"/>
            <c:bubble3D val="0"/>
            <c:spPr>
              <a:solidFill>
                <a:srgbClr val="62BB46">
                  <a:alpha val="50000"/>
                </a:srgbClr>
              </a:solidFill>
              <a:ln>
                <a:noFill/>
              </a:ln>
              <a:effectLst>
                <a:outerShdw sx="1000" sy="1000" algn="ctr" rotWithShape="0">
                  <a:srgbClr val="5B9BD5"/>
                </a:outerShdw>
              </a:effectLst>
              <a:scene3d>
                <a:camera prst="orthographicFront"/>
                <a:lightRig rig="threePt" dir="t">
                  <a:rot lat="0" lon="0" rev="0"/>
                </a:lightRig>
              </a:scene3d>
              <a:sp3d>
                <a:bevelT w="0" h="0"/>
              </a:sp3d>
            </c:spPr>
            <c:extLst>
              <c:ext xmlns:c16="http://schemas.microsoft.com/office/drawing/2014/chart" uri="{C3380CC4-5D6E-409C-BE32-E72D297353CC}">
                <c16:uniqueId val="{00000007-676E-4ECA-8060-ACF9FCCE427D}"/>
              </c:ext>
            </c:extLst>
          </c:dPt>
          <c:errBars>
            <c:errBarType val="both"/>
            <c:errValType val="cust"/>
            <c:noEndCap val="0"/>
            <c:plus>
              <c:numRef>
                <c:f>Aruandesse2016!$M$7:$M$15</c:f>
                <c:numCache>
                  <c:formatCode>General</c:formatCode>
                  <c:ptCount val="9"/>
                  <c:pt idx="0">
                    <c:v>2.838297872340434E-2</c:v>
                  </c:pt>
                  <c:pt idx="1">
                    <c:v>5.0719298245614053E-2</c:v>
                  </c:pt>
                  <c:pt idx="2">
                    <c:v>2.8568835098335854E-2</c:v>
                  </c:pt>
                  <c:pt idx="3">
                    <c:v>5.4666666666666752E-2</c:v>
                  </c:pt>
                  <c:pt idx="4">
                    <c:v>0.27300000000000002</c:v>
                  </c:pt>
                  <c:pt idx="5">
                    <c:v>0.53100000000000003</c:v>
                  </c:pt>
                  <c:pt idx="6">
                    <c:v>0</c:v>
                  </c:pt>
                  <c:pt idx="7">
                    <c:v>5.7370370370370405E-2</c:v>
                  </c:pt>
                  <c:pt idx="8">
                    <c:v>0.18212903225806454</c:v>
                  </c:pt>
                </c:numCache>
              </c:numRef>
            </c:plus>
            <c:minus>
              <c:numRef>
                <c:f>Aruandesse2016!$L$7:$L$15</c:f>
                <c:numCache>
                  <c:formatCode>General</c:formatCode>
                  <c:ptCount val="9"/>
                  <c:pt idx="0">
                    <c:v>3.6617021276595718E-2</c:v>
                  </c:pt>
                  <c:pt idx="1">
                    <c:v>5.7280701754385932E-2</c:v>
                  </c:pt>
                  <c:pt idx="2">
                    <c:v>3.2431164901664089E-2</c:v>
                  </c:pt>
                  <c:pt idx="3">
                    <c:v>7.8333333333333255E-2</c:v>
                  </c:pt>
                  <c:pt idx="4">
                    <c:v>0.36599999999999999</c:v>
                  </c:pt>
                  <c:pt idx="5">
                    <c:v>0.23699999999999999</c:v>
                  </c:pt>
                  <c:pt idx="6">
                    <c:v>0.69</c:v>
                  </c:pt>
                  <c:pt idx="7">
                    <c:v>7.6629629629629603E-2</c:v>
                  </c:pt>
                  <c:pt idx="8">
                    <c:v>0.1778709677419355</c:v>
                  </c:pt>
                </c:numCache>
              </c:numRef>
            </c:minus>
          </c:errBars>
          <c:cat>
            <c:multiLvlStrRef>
              <c:f>Aruandesse2016!$A$7:$C$15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Aruandesse2016!$F$7:$F$15</c:f>
              <c:numCache>
                <c:formatCode>0%</c:formatCode>
                <c:ptCount val="9"/>
                <c:pt idx="0">
                  <c:v>0.8936170212765957</c:v>
                </c:pt>
                <c:pt idx="1">
                  <c:v>0.71228070175438596</c:v>
                </c:pt>
                <c:pt idx="2">
                  <c:v>0.81543116490166412</c:v>
                </c:pt>
                <c:pt idx="3">
                  <c:v>0.85833333333333328</c:v>
                </c:pt>
                <c:pt idx="4">
                  <c:v>0.625</c:v>
                </c:pt>
                <c:pt idx="5">
                  <c:v>0.25</c:v>
                </c:pt>
                <c:pt idx="6">
                  <c:v>1</c:v>
                </c:pt>
                <c:pt idx="7">
                  <c:v>0.82962962962962961</c:v>
                </c:pt>
                <c:pt idx="8">
                  <c:v>0.4838709677419355</c:v>
                </c:pt>
              </c:numCache>
            </c:numRef>
          </c:val>
          <c:extLst>
            <c:ext xmlns:c16="http://schemas.microsoft.com/office/drawing/2014/chart" uri="{C3380CC4-5D6E-409C-BE32-E72D297353CC}">
              <c16:uniqueId val="{00000008-676E-4ECA-8060-ACF9FCCE427D}"/>
            </c:ext>
          </c:extLst>
        </c:ser>
        <c:dLbls>
          <c:showLegendKey val="0"/>
          <c:showVal val="0"/>
          <c:showCatName val="0"/>
          <c:showSerName val="0"/>
          <c:showPercent val="0"/>
          <c:showBubbleSize val="0"/>
        </c:dLbls>
        <c:gapWidth val="75"/>
        <c:axId val="263164208"/>
        <c:axId val="263167008"/>
      </c:barChart>
      <c:lineChart>
        <c:grouping val="standard"/>
        <c:varyColors val="0"/>
        <c:ser>
          <c:idx val="2"/>
          <c:order val="1"/>
          <c:tx>
            <c:v>2016 HVA keskmine</c:v>
          </c:tx>
          <c:spPr>
            <a:ln>
              <a:solidFill>
                <a:srgbClr val="FF0000"/>
              </a:solidFill>
            </a:ln>
          </c:spPr>
          <c:marker>
            <c:symbol val="none"/>
          </c:marker>
          <c:cat>
            <c:multiLvlStrRef>
              <c:f>Aruandesse2015!$A$7:$C$15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Aruandesse2016!$H$7:$H$15</c:f>
              <c:numCache>
                <c:formatCode>0%</c:formatCode>
                <c:ptCount val="9"/>
                <c:pt idx="0">
                  <c:v>0.80532043530834341</c:v>
                </c:pt>
                <c:pt idx="1">
                  <c:v>0.80532043530834341</c:v>
                </c:pt>
                <c:pt idx="2">
                  <c:v>0.80532043530834341</c:v>
                </c:pt>
                <c:pt idx="3">
                  <c:v>0.80532043530834341</c:v>
                </c:pt>
                <c:pt idx="4">
                  <c:v>0.80532043530834341</c:v>
                </c:pt>
                <c:pt idx="5">
                  <c:v>0.80532043530834341</c:v>
                </c:pt>
                <c:pt idx="6">
                  <c:v>0.80532043530834341</c:v>
                </c:pt>
                <c:pt idx="7">
                  <c:v>0.80532043530834341</c:v>
                </c:pt>
                <c:pt idx="8">
                  <c:v>0.80532043530834341</c:v>
                </c:pt>
              </c:numCache>
            </c:numRef>
          </c:val>
          <c:smooth val="0"/>
          <c:extLst>
            <c:ext xmlns:c16="http://schemas.microsoft.com/office/drawing/2014/chart" uri="{C3380CC4-5D6E-409C-BE32-E72D297353CC}">
              <c16:uniqueId val="{00000009-676E-4ECA-8060-ACF9FCCE427D}"/>
            </c:ext>
          </c:extLst>
        </c:ser>
        <c:ser>
          <c:idx val="4"/>
          <c:order val="2"/>
          <c:tx>
            <c:strRef>
              <c:f>Aruandesse2015!$Z$3</c:f>
              <c:strCache>
                <c:ptCount val="1"/>
                <c:pt idx="0">
                  <c:v>2015.a. patsientide osakaal, kellel teenuse 314R, hormooniravi, operatsiooni arve väljastatud ≤42 päeva jooksul raviarve algusest</c:v>
                </c:pt>
              </c:strCache>
            </c:strRef>
          </c:tx>
          <c:spPr>
            <a:ln>
              <a:noFill/>
            </a:ln>
          </c:spPr>
          <c:marker>
            <c:symbol val="square"/>
            <c:size val="6"/>
            <c:spPr>
              <a:solidFill>
                <a:srgbClr val="CBDB2A"/>
              </a:solidFill>
              <a:ln>
                <a:noFill/>
              </a:ln>
            </c:spPr>
          </c:marker>
          <c:cat>
            <c:multiLvlStrRef>
              <c:f>Aruandesse2015!$A$7:$C$15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Aruandesse2015!$Z$7:$Z$15</c:f>
              <c:numCache>
                <c:formatCode>0%</c:formatCode>
                <c:ptCount val="9"/>
                <c:pt idx="0">
                  <c:v>0.72055427251732107</c:v>
                </c:pt>
                <c:pt idx="1">
                  <c:v>0.62857142857142856</c:v>
                </c:pt>
                <c:pt idx="2">
                  <c:v>0.68443197755960727</c:v>
                </c:pt>
                <c:pt idx="3">
                  <c:v>0.69230769230769229</c:v>
                </c:pt>
                <c:pt idx="4">
                  <c:v>0.33333333333333331</c:v>
                </c:pt>
                <c:pt idx="5">
                  <c:v>0</c:v>
                </c:pt>
                <c:pt idx="6">
                  <c:v>0.7</c:v>
                </c:pt>
                <c:pt idx="7">
                  <c:v>0.6428571428571429</c:v>
                </c:pt>
                <c:pt idx="8">
                  <c:v>0.29411764705882354</c:v>
                </c:pt>
              </c:numCache>
            </c:numRef>
          </c:val>
          <c:smooth val="0"/>
          <c:extLst>
            <c:ext xmlns:c16="http://schemas.microsoft.com/office/drawing/2014/chart" uri="{C3380CC4-5D6E-409C-BE32-E72D297353CC}">
              <c16:uniqueId val="{0000000C-676E-4ECA-8060-ACF9FCCE427D}"/>
            </c:ext>
          </c:extLst>
        </c:ser>
        <c:ser>
          <c:idx val="1"/>
          <c:order val="3"/>
          <c:tx>
            <c:v>2015 HVA keskmine</c:v>
          </c:tx>
          <c:spPr>
            <a:ln>
              <a:solidFill>
                <a:srgbClr val="FFC000"/>
              </a:solidFill>
            </a:ln>
          </c:spPr>
          <c:marker>
            <c:symbol val="none"/>
          </c:marker>
          <c:cat>
            <c:multiLvlStrRef>
              <c:f>Aruandesse2015!$A$7:$C$15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Aruandesse2015!$AA$7:$AA$15</c:f>
              <c:numCache>
                <c:formatCode>0%</c:formatCode>
                <c:ptCount val="9"/>
                <c:pt idx="0">
                  <c:v>0.66323024054982815</c:v>
                </c:pt>
                <c:pt idx="1">
                  <c:v>0.66323024054982815</c:v>
                </c:pt>
                <c:pt idx="2">
                  <c:v>0.66323024054982815</c:v>
                </c:pt>
                <c:pt idx="3">
                  <c:v>0.66323024054982815</c:v>
                </c:pt>
                <c:pt idx="4">
                  <c:v>0.66323024054982815</c:v>
                </c:pt>
                <c:pt idx="5">
                  <c:v>0.66323024054982815</c:v>
                </c:pt>
                <c:pt idx="6">
                  <c:v>0.66323024054982815</c:v>
                </c:pt>
                <c:pt idx="7">
                  <c:v>0.66323024054982815</c:v>
                </c:pt>
                <c:pt idx="8">
                  <c:v>0.66323024054982815</c:v>
                </c:pt>
              </c:numCache>
            </c:numRef>
          </c:val>
          <c:smooth val="0"/>
          <c:extLst>
            <c:ext xmlns:c16="http://schemas.microsoft.com/office/drawing/2014/chart" uri="{C3380CC4-5D6E-409C-BE32-E72D297353CC}">
              <c16:uniqueId val="{0000000B-676E-4ECA-8060-ACF9FCCE427D}"/>
            </c:ext>
          </c:extLst>
        </c:ser>
        <c:ser>
          <c:idx val="0"/>
          <c:order val="4"/>
          <c:tx>
            <c:v>Indikaatori eesmärk &gt;95%</c:v>
          </c:tx>
          <c:marker>
            <c:symbol val="none"/>
          </c:marker>
          <c:cat>
            <c:multiLvlStrRef>
              <c:f>Aruandesse2015!$A$7:$C$15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Aruandesse2016!$I$7:$I$15</c:f>
              <c:numCache>
                <c:formatCode>0%</c:formatCode>
                <c:ptCount val="9"/>
                <c:pt idx="0">
                  <c:v>0.95</c:v>
                </c:pt>
                <c:pt idx="1">
                  <c:v>0.95</c:v>
                </c:pt>
                <c:pt idx="2">
                  <c:v>0.95</c:v>
                </c:pt>
                <c:pt idx="3">
                  <c:v>0.95</c:v>
                </c:pt>
                <c:pt idx="4">
                  <c:v>0.95</c:v>
                </c:pt>
                <c:pt idx="5">
                  <c:v>0.95</c:v>
                </c:pt>
                <c:pt idx="6">
                  <c:v>0.95</c:v>
                </c:pt>
                <c:pt idx="7">
                  <c:v>0.95</c:v>
                </c:pt>
                <c:pt idx="8">
                  <c:v>0.95</c:v>
                </c:pt>
              </c:numCache>
            </c:numRef>
          </c:val>
          <c:smooth val="0"/>
          <c:extLst>
            <c:ext xmlns:c16="http://schemas.microsoft.com/office/drawing/2014/chart" uri="{C3380CC4-5D6E-409C-BE32-E72D297353CC}">
              <c16:uniqueId val="{0000000A-676E-4ECA-8060-ACF9FCCE427D}"/>
            </c:ext>
          </c:extLst>
        </c:ser>
        <c:dLbls>
          <c:showLegendKey val="0"/>
          <c:showVal val="0"/>
          <c:showCatName val="0"/>
          <c:showSerName val="0"/>
          <c:showPercent val="0"/>
          <c:showBubbleSize val="0"/>
        </c:dLbls>
        <c:marker val="1"/>
        <c:smooth val="0"/>
        <c:axId val="263164208"/>
        <c:axId val="263167008"/>
      </c:lineChart>
      <c:catAx>
        <c:axId val="26316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t-EE"/>
          </a:p>
        </c:txPr>
        <c:crossAx val="263167008"/>
        <c:crosses val="autoZero"/>
        <c:auto val="1"/>
        <c:lblAlgn val="ctr"/>
        <c:lblOffset val="100"/>
        <c:noMultiLvlLbl val="0"/>
      </c:catAx>
      <c:valAx>
        <c:axId val="263167008"/>
        <c:scaling>
          <c:orientation val="minMax"/>
          <c:max val="1"/>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63164208"/>
        <c:crosses val="autoZero"/>
        <c:crossBetween val="between"/>
        <c:minorUnit val="5.000000000000001E-2"/>
      </c:valAx>
    </c:plotArea>
    <c:legend>
      <c:legendPos val="b"/>
      <c:legendEntry>
        <c:idx val="0"/>
        <c:txPr>
          <a:bodyPr/>
          <a:lstStyle/>
          <a:p>
            <a:pPr>
              <a:defRPr sz="825" b="0" i="0" u="none" strike="noStrike" baseline="0">
                <a:solidFill>
                  <a:srgbClr val="000000"/>
                </a:solidFill>
                <a:latin typeface="Calibri"/>
                <a:ea typeface="Calibri"/>
                <a:cs typeface="Calibri"/>
              </a:defRPr>
            </a:pPr>
            <a:endParaRPr lang="et-EE"/>
          </a:p>
        </c:txPr>
      </c:legendEntry>
      <c:legendEntry>
        <c:idx val="1"/>
        <c:txPr>
          <a:bodyPr/>
          <a:lstStyle/>
          <a:p>
            <a:pPr>
              <a:defRPr sz="825" b="0" i="0" u="none" strike="noStrike" baseline="0">
                <a:solidFill>
                  <a:srgbClr val="000000"/>
                </a:solidFill>
                <a:latin typeface="Calibri"/>
                <a:ea typeface="Calibri"/>
                <a:cs typeface="Calibri"/>
              </a:defRPr>
            </a:pPr>
            <a:endParaRPr lang="et-EE"/>
          </a:p>
        </c:txPr>
      </c:legendEntry>
      <c:layout>
        <c:manualLayout>
          <c:xMode val="edge"/>
          <c:yMode val="edge"/>
          <c:x val="1.5253202519990676E-2"/>
          <c:y val="0.81941419417335926"/>
          <c:w val="0.97642298850574705"/>
          <c:h val="0.18058580582664074"/>
        </c:manualLayout>
      </c:layout>
      <c:overlay val="0"/>
      <c:txPr>
        <a:bodyPr/>
        <a:lstStyle/>
        <a:p>
          <a:pPr>
            <a:defRPr sz="825"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03850717290476"/>
          <c:y val="8.7892536986204195E-2"/>
          <c:w val="0.8272600959362838"/>
          <c:h val="0.54638764286493524"/>
        </c:manualLayout>
      </c:layout>
      <c:barChart>
        <c:barDir val="col"/>
        <c:grouping val="clustered"/>
        <c:varyColors val="0"/>
        <c:ser>
          <c:idx val="3"/>
          <c:order val="0"/>
          <c:tx>
            <c:strRef>
              <c:f>Aruandesse2016!$F$25</c:f>
              <c:strCache>
                <c:ptCount val="1"/>
                <c:pt idx="0">
                  <c:v>2016.a. patsientide osakaal, kellel teenuse 314R, hormooniravi, operatsiooni arve väljastatud ≤42 päeva jooksul raviarve algusest</c:v>
                </c:pt>
              </c:strCache>
            </c:strRef>
          </c:tx>
          <c:spPr>
            <a:solidFill>
              <a:srgbClr val="62BB46"/>
            </a:solidFill>
            <a:scene3d>
              <a:camera prst="orthographicFront"/>
              <a:lightRig rig="threePt" dir="t">
                <a:rot lat="0" lon="0" rev="0"/>
              </a:lightRig>
            </a:scene3d>
            <a:sp3d>
              <a:bevelT w="0" h="0"/>
              <a:bevelB w="0" h="0"/>
            </a:sp3d>
          </c:spPr>
          <c:invertIfNegative val="0"/>
          <c:dPt>
            <c:idx val="2"/>
            <c:invertIfNegative val="0"/>
            <c:bubble3D val="0"/>
            <c:spPr>
              <a:solidFill>
                <a:srgbClr val="62BB46">
                  <a:alpha val="50000"/>
                </a:srgbClr>
              </a:solidFill>
              <a:scene3d>
                <a:camera prst="orthographicFront"/>
                <a:lightRig rig="threePt" dir="t">
                  <a:rot lat="0" lon="0" rev="0"/>
                </a:lightRig>
              </a:scene3d>
              <a:sp3d>
                <a:bevelT w="0" h="0"/>
                <a:bevelB w="0" h="0"/>
              </a:sp3d>
            </c:spPr>
            <c:extLst>
              <c:ext xmlns:c16="http://schemas.microsoft.com/office/drawing/2014/chart" uri="{C3380CC4-5D6E-409C-BE32-E72D297353CC}">
                <c16:uniqueId val="{00000001-9B09-4E32-B42F-4DCFE32CD51D}"/>
              </c:ext>
            </c:extLst>
          </c:dPt>
          <c:dPt>
            <c:idx val="7"/>
            <c:invertIfNegative val="0"/>
            <c:bubble3D val="0"/>
            <c:spPr>
              <a:solidFill>
                <a:srgbClr val="62BB46">
                  <a:alpha val="50000"/>
                </a:srgbClr>
              </a:solidFill>
              <a:scene3d>
                <a:camera prst="orthographicFront"/>
                <a:lightRig rig="threePt" dir="t">
                  <a:rot lat="0" lon="0" rev="0"/>
                </a:lightRig>
              </a:scene3d>
              <a:sp3d>
                <a:bevelT w="0" h="0"/>
                <a:bevelB w="0" h="0"/>
              </a:sp3d>
            </c:spPr>
            <c:extLst>
              <c:ext xmlns:c16="http://schemas.microsoft.com/office/drawing/2014/chart" uri="{C3380CC4-5D6E-409C-BE32-E72D297353CC}">
                <c16:uniqueId val="{00000003-9B09-4E32-B42F-4DCFE32CD51D}"/>
              </c:ext>
            </c:extLst>
          </c:dPt>
          <c:dPt>
            <c:idx val="8"/>
            <c:invertIfNegative val="0"/>
            <c:bubble3D val="0"/>
            <c:spPr>
              <a:solidFill>
                <a:srgbClr val="62BB46">
                  <a:alpha val="50000"/>
                </a:srgbClr>
              </a:solidFill>
              <a:scene3d>
                <a:camera prst="orthographicFront"/>
                <a:lightRig rig="threePt" dir="t">
                  <a:rot lat="0" lon="0" rev="0"/>
                </a:lightRig>
              </a:scene3d>
              <a:sp3d>
                <a:bevelT w="0" h="0"/>
                <a:bevelB w="0" h="0"/>
              </a:sp3d>
            </c:spPr>
            <c:extLst>
              <c:ext xmlns:c16="http://schemas.microsoft.com/office/drawing/2014/chart" uri="{C3380CC4-5D6E-409C-BE32-E72D297353CC}">
                <c16:uniqueId val="{00000005-9B09-4E32-B42F-4DCFE32CD51D}"/>
              </c:ext>
            </c:extLst>
          </c:dPt>
          <c:errBars>
            <c:errBarType val="both"/>
            <c:errValType val="cust"/>
            <c:noEndCap val="0"/>
            <c:plus>
              <c:numRef>
                <c:f>Aruandesse2016!$M$29:$M$37</c:f>
                <c:numCache>
                  <c:formatCode>General</c:formatCode>
                  <c:ptCount val="9"/>
                  <c:pt idx="0">
                    <c:v>3.3534883720930275E-2</c:v>
                  </c:pt>
                  <c:pt idx="1">
                    <c:v>7.628571428571429E-2</c:v>
                  </c:pt>
                  <c:pt idx="2">
                    <c:v>3.6093750000000036E-2</c:v>
                  </c:pt>
                  <c:pt idx="3">
                    <c:v>5.7122807017543908E-2</c:v>
                  </c:pt>
                  <c:pt idx="4">
                    <c:v>0.32700000000000007</c:v>
                  </c:pt>
                  <c:pt idx="5">
                    <c:v>0.53100000000000003</c:v>
                  </c:pt>
                  <c:pt idx="6">
                    <c:v>0.40600000000000003</c:v>
                  </c:pt>
                  <c:pt idx="7">
                    <c:v>6.2000000000000055E-2</c:v>
                  </c:pt>
                  <c:pt idx="8">
                    <c:v>0.22742857142857148</c:v>
                  </c:pt>
                </c:numCache>
              </c:numRef>
            </c:plus>
            <c:minus>
              <c:numRef>
                <c:f>Aruandesse2016!$L$29:$L$37</c:f>
                <c:numCache>
                  <c:formatCode>General</c:formatCode>
                  <c:ptCount val="9"/>
                  <c:pt idx="0">
                    <c:v>4.2465116279069792E-2</c:v>
                  </c:pt>
                  <c:pt idx="1">
                    <c:v>7.8714285714285681E-2</c:v>
                  </c:pt>
                  <c:pt idx="2">
                    <c:v>3.9906250000000032E-2</c:v>
                  </c:pt>
                  <c:pt idx="3">
                    <c:v>8.1877192982456104E-2</c:v>
                  </c:pt>
                  <c:pt idx="4">
                    <c:v>0.42999999999999994</c:v>
                  </c:pt>
                  <c:pt idx="5">
                    <c:v>0.23699999999999999</c:v>
                  </c:pt>
                  <c:pt idx="6">
                    <c:v>0.40500000000000003</c:v>
                  </c:pt>
                  <c:pt idx="7">
                    <c:v>8.0999999999999961E-2</c:v>
                  </c:pt>
                  <c:pt idx="8">
                    <c:v>0.20257142857142854</c:v>
                  </c:pt>
                </c:numCache>
              </c:numRef>
            </c:minus>
          </c:errBars>
          <c:cat>
            <c:multiLvlStrRef>
              <c:f>Aruandesse2016!$A$7:$C$15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Aruandesse2016!$F$29:$F$37</c:f>
              <c:numCache>
                <c:formatCode>0%</c:formatCode>
                <c:ptCount val="9"/>
                <c:pt idx="0">
                  <c:v>0.86046511627906974</c:v>
                </c:pt>
                <c:pt idx="1">
                  <c:v>0.5357142857142857</c:v>
                </c:pt>
                <c:pt idx="2">
                  <c:v>0.75390625</c:v>
                </c:pt>
                <c:pt idx="3">
                  <c:v>0.85087719298245612</c:v>
                </c:pt>
                <c:pt idx="4">
                  <c:v>0.6</c:v>
                </c:pt>
                <c:pt idx="5">
                  <c:v>0.25</c:v>
                </c:pt>
                <c:pt idx="6">
                  <c:v>0.5</c:v>
                </c:pt>
                <c:pt idx="7">
                  <c:v>0.81599999999999995</c:v>
                </c:pt>
                <c:pt idx="8">
                  <c:v>0.42857142857142855</c:v>
                </c:pt>
              </c:numCache>
            </c:numRef>
          </c:val>
          <c:extLst>
            <c:ext xmlns:c16="http://schemas.microsoft.com/office/drawing/2014/chart" uri="{C3380CC4-5D6E-409C-BE32-E72D297353CC}">
              <c16:uniqueId val="{00000006-9B09-4E32-B42F-4DCFE32CD51D}"/>
            </c:ext>
          </c:extLst>
        </c:ser>
        <c:dLbls>
          <c:showLegendKey val="0"/>
          <c:showVal val="0"/>
          <c:showCatName val="0"/>
          <c:showSerName val="0"/>
          <c:showPercent val="0"/>
          <c:showBubbleSize val="0"/>
        </c:dLbls>
        <c:gapWidth val="75"/>
        <c:axId val="249870320"/>
        <c:axId val="249869760"/>
      </c:barChart>
      <c:lineChart>
        <c:grouping val="standard"/>
        <c:varyColors val="0"/>
        <c:ser>
          <c:idx val="2"/>
          <c:order val="1"/>
          <c:tx>
            <c:v>2016 HVA keskmine</c:v>
          </c:tx>
          <c:spPr>
            <a:ln>
              <a:solidFill>
                <a:srgbClr val="FF0000"/>
              </a:solidFill>
            </a:ln>
          </c:spPr>
          <c:marker>
            <c:symbol val="none"/>
          </c:marker>
          <c:cat>
            <c:multiLvlStrRef>
              <c:f>Aruandesse2015!$A$29:$C$37</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Aruandesse2016!$H$29:$H$37</c:f>
              <c:numCache>
                <c:formatCode>0%</c:formatCode>
                <c:ptCount val="9"/>
                <c:pt idx="0">
                  <c:v>0.75531914893617025</c:v>
                </c:pt>
                <c:pt idx="1">
                  <c:v>0.75531914893617025</c:v>
                </c:pt>
                <c:pt idx="2">
                  <c:v>0.75531914893617025</c:v>
                </c:pt>
                <c:pt idx="3">
                  <c:v>0.75531914893617025</c:v>
                </c:pt>
                <c:pt idx="4">
                  <c:v>0.75531914893617025</c:v>
                </c:pt>
                <c:pt idx="5">
                  <c:v>0.75531914893617025</c:v>
                </c:pt>
                <c:pt idx="6">
                  <c:v>0.75531914893617025</c:v>
                </c:pt>
                <c:pt idx="7">
                  <c:v>0.75531914893617025</c:v>
                </c:pt>
                <c:pt idx="8">
                  <c:v>0.75531914893617025</c:v>
                </c:pt>
              </c:numCache>
            </c:numRef>
          </c:val>
          <c:smooth val="0"/>
          <c:extLst>
            <c:ext xmlns:c16="http://schemas.microsoft.com/office/drawing/2014/chart" uri="{C3380CC4-5D6E-409C-BE32-E72D297353CC}">
              <c16:uniqueId val="{00000007-9B09-4E32-B42F-4DCFE32CD51D}"/>
            </c:ext>
          </c:extLst>
        </c:ser>
        <c:ser>
          <c:idx val="1"/>
          <c:order val="2"/>
          <c:tx>
            <c:strRef>
              <c:f>Aruandesse2015!$F$25</c:f>
              <c:strCache>
                <c:ptCount val="1"/>
                <c:pt idx="0">
                  <c:v>2015.a. patsientide osakaal, kellel teenuse 314R, hormooniravi, operatsiooni arve väljastatud ≤42 päeva jooksul raviarve algusest</c:v>
                </c:pt>
              </c:strCache>
            </c:strRef>
          </c:tx>
          <c:spPr>
            <a:ln>
              <a:noFill/>
            </a:ln>
          </c:spPr>
          <c:marker>
            <c:symbol val="square"/>
            <c:size val="6"/>
            <c:spPr>
              <a:solidFill>
                <a:srgbClr val="CBDB2A"/>
              </a:solidFill>
              <a:ln>
                <a:noFill/>
              </a:ln>
            </c:spPr>
          </c:marker>
          <c:cat>
            <c:multiLvlStrRef>
              <c:f>Aruandesse2015!$A$29:$C$37</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Aruandesse2015!$F$29:$F$37</c:f>
              <c:numCache>
                <c:formatCode>0%</c:formatCode>
                <c:ptCount val="9"/>
                <c:pt idx="0">
                  <c:v>0.85196374622356497</c:v>
                </c:pt>
                <c:pt idx="1">
                  <c:v>0.42567567567567566</c:v>
                </c:pt>
                <c:pt idx="2">
                  <c:v>0.72025052192066807</c:v>
                </c:pt>
                <c:pt idx="3">
                  <c:v>0.66326530612244894</c:v>
                </c:pt>
                <c:pt idx="4">
                  <c:v>0.5</c:v>
                </c:pt>
                <c:pt idx="5">
                  <c:v>0</c:v>
                </c:pt>
                <c:pt idx="6">
                  <c:v>0.75</c:v>
                </c:pt>
                <c:pt idx="7">
                  <c:v>0.64035087719298245</c:v>
                </c:pt>
                <c:pt idx="8">
                  <c:v>0.46153846153846156</c:v>
                </c:pt>
              </c:numCache>
            </c:numRef>
          </c:val>
          <c:smooth val="0"/>
          <c:extLst>
            <c:ext xmlns:c16="http://schemas.microsoft.com/office/drawing/2014/chart" uri="{C3380CC4-5D6E-409C-BE32-E72D297353CC}">
              <c16:uniqueId val="{00000009-9B09-4E32-B42F-4DCFE32CD51D}"/>
            </c:ext>
          </c:extLst>
        </c:ser>
        <c:ser>
          <c:idx val="4"/>
          <c:order val="3"/>
          <c:tx>
            <c:v>2015 HVA keskmine</c:v>
          </c:tx>
          <c:spPr>
            <a:ln>
              <a:solidFill>
                <a:srgbClr val="FFC000"/>
              </a:solidFill>
            </a:ln>
          </c:spPr>
          <c:marker>
            <c:symbol val="none"/>
          </c:marker>
          <c:cat>
            <c:multiLvlStrRef>
              <c:f>Aruandesse2015!$A$29:$C$37</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Aruandesse2015!$G$29:$G$37</c:f>
              <c:numCache>
                <c:formatCode>0%</c:formatCode>
                <c:ptCount val="9"/>
                <c:pt idx="0">
                  <c:v>0.69466882067851377</c:v>
                </c:pt>
                <c:pt idx="1">
                  <c:v>0.69466882067851377</c:v>
                </c:pt>
                <c:pt idx="2">
                  <c:v>0.69466882067851377</c:v>
                </c:pt>
                <c:pt idx="3">
                  <c:v>0.69466882067851377</c:v>
                </c:pt>
                <c:pt idx="4">
                  <c:v>0.69466882067851377</c:v>
                </c:pt>
                <c:pt idx="5">
                  <c:v>0.69466882067851377</c:v>
                </c:pt>
                <c:pt idx="6">
                  <c:v>0.69466882067851377</c:v>
                </c:pt>
                <c:pt idx="7">
                  <c:v>0.69466882067851377</c:v>
                </c:pt>
                <c:pt idx="8">
                  <c:v>0.69466882067851377</c:v>
                </c:pt>
              </c:numCache>
            </c:numRef>
          </c:val>
          <c:smooth val="0"/>
          <c:extLst>
            <c:ext xmlns:c16="http://schemas.microsoft.com/office/drawing/2014/chart" uri="{C3380CC4-5D6E-409C-BE32-E72D297353CC}">
              <c16:uniqueId val="{0000000A-9B09-4E32-B42F-4DCFE32CD51D}"/>
            </c:ext>
          </c:extLst>
        </c:ser>
        <c:ser>
          <c:idx val="0"/>
          <c:order val="4"/>
          <c:tx>
            <c:v>Indikaatori eesmärk &gt;95%</c:v>
          </c:tx>
          <c:marker>
            <c:symbol val="none"/>
          </c:marker>
          <c:cat>
            <c:multiLvlStrRef>
              <c:f>Aruandesse2015!$A$29:$C$37</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Aruandesse2016!$I$7:$I$15</c:f>
              <c:numCache>
                <c:formatCode>0%</c:formatCode>
                <c:ptCount val="9"/>
                <c:pt idx="0">
                  <c:v>0.95</c:v>
                </c:pt>
                <c:pt idx="1">
                  <c:v>0.95</c:v>
                </c:pt>
                <c:pt idx="2">
                  <c:v>0.95</c:v>
                </c:pt>
                <c:pt idx="3">
                  <c:v>0.95</c:v>
                </c:pt>
                <c:pt idx="4">
                  <c:v>0.95</c:v>
                </c:pt>
                <c:pt idx="5">
                  <c:v>0.95</c:v>
                </c:pt>
                <c:pt idx="6">
                  <c:v>0.95</c:v>
                </c:pt>
                <c:pt idx="7">
                  <c:v>0.95</c:v>
                </c:pt>
                <c:pt idx="8">
                  <c:v>0.95</c:v>
                </c:pt>
              </c:numCache>
            </c:numRef>
          </c:val>
          <c:smooth val="0"/>
          <c:extLst>
            <c:ext xmlns:c16="http://schemas.microsoft.com/office/drawing/2014/chart" uri="{C3380CC4-5D6E-409C-BE32-E72D297353CC}">
              <c16:uniqueId val="{00000008-9B09-4E32-B42F-4DCFE32CD51D}"/>
            </c:ext>
          </c:extLst>
        </c:ser>
        <c:dLbls>
          <c:showLegendKey val="0"/>
          <c:showVal val="0"/>
          <c:showCatName val="0"/>
          <c:showSerName val="0"/>
          <c:showPercent val="0"/>
          <c:showBubbleSize val="0"/>
        </c:dLbls>
        <c:marker val="1"/>
        <c:smooth val="0"/>
        <c:axId val="249870320"/>
        <c:axId val="249869760"/>
      </c:lineChart>
      <c:catAx>
        <c:axId val="24987032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t-EE"/>
          </a:p>
        </c:txPr>
        <c:crossAx val="249869760"/>
        <c:crosses val="autoZero"/>
        <c:auto val="1"/>
        <c:lblAlgn val="ctr"/>
        <c:lblOffset val="100"/>
        <c:noMultiLvlLbl val="0"/>
      </c:catAx>
      <c:valAx>
        <c:axId val="249869760"/>
        <c:scaling>
          <c:orientation val="minMax"/>
          <c:max val="1"/>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49870320"/>
        <c:crosses val="autoZero"/>
        <c:crossBetween val="between"/>
        <c:minorUnit val="5.000000000000001E-2"/>
      </c:valAx>
    </c:plotArea>
    <c:legend>
      <c:legendPos val="b"/>
      <c:legendEntry>
        <c:idx val="0"/>
        <c:txPr>
          <a:bodyPr/>
          <a:lstStyle/>
          <a:p>
            <a:pPr>
              <a:defRPr sz="825" b="0" i="0" u="none" strike="noStrike" baseline="0">
                <a:solidFill>
                  <a:srgbClr val="000000"/>
                </a:solidFill>
                <a:latin typeface="Calibri"/>
                <a:ea typeface="Calibri"/>
                <a:cs typeface="Calibri"/>
              </a:defRPr>
            </a:pPr>
            <a:endParaRPr lang="et-EE"/>
          </a:p>
        </c:txPr>
      </c:legendEntry>
      <c:legendEntry>
        <c:idx val="1"/>
        <c:txPr>
          <a:bodyPr/>
          <a:lstStyle/>
          <a:p>
            <a:pPr>
              <a:defRPr sz="825" b="0" i="0" u="none" strike="noStrike" baseline="0">
                <a:solidFill>
                  <a:srgbClr val="000000"/>
                </a:solidFill>
                <a:latin typeface="Calibri"/>
                <a:ea typeface="Calibri"/>
                <a:cs typeface="Calibri"/>
              </a:defRPr>
            </a:pPr>
            <a:endParaRPr lang="et-EE"/>
          </a:p>
        </c:txPr>
      </c:legendEntry>
      <c:layout>
        <c:manualLayout>
          <c:xMode val="edge"/>
          <c:yMode val="edge"/>
          <c:x val="1.5253202519990676E-2"/>
          <c:y val="0.82371471292249843"/>
          <c:w val="0.96171034482758633"/>
          <c:h val="0.17628528707750163"/>
        </c:manualLayout>
      </c:layout>
      <c:overlay val="0"/>
      <c:txPr>
        <a:bodyPr/>
        <a:lstStyle/>
        <a:p>
          <a:pPr>
            <a:defRPr sz="825"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03850717290476"/>
          <c:y val="8.7892536986204195E-2"/>
          <c:w val="0.84932900854642079"/>
          <c:h val="0.58876747549413466"/>
        </c:manualLayout>
      </c:layout>
      <c:barChart>
        <c:barDir val="col"/>
        <c:grouping val="clustered"/>
        <c:varyColors val="0"/>
        <c:ser>
          <c:idx val="3"/>
          <c:order val="0"/>
          <c:tx>
            <c:strRef>
              <c:f>Aruandesse2015!$F$3:$F$6</c:f>
              <c:strCache>
                <c:ptCount val="4"/>
                <c:pt idx="0">
                  <c:v>2015.a. patsientide osakaal, kellel teenuse 314R, hormooniravi, operatsiooni arve väljastatud ≤42 päeva jooksul raviarve algusest</c:v>
                </c:pt>
              </c:strCache>
            </c:strRef>
          </c:tx>
          <c:spPr>
            <a:solidFill>
              <a:srgbClr val="5B9BD5"/>
            </a:solidFill>
            <a:ln>
              <a:noFill/>
            </a:ln>
            <a:effectLst>
              <a:outerShdw blurRad="40005" dist="22860" dir="5400000" algn="ctr" rotWithShape="0">
                <a:srgbClr val="5B9BD5">
                  <a:alpha val="35000"/>
                </a:srgbClr>
              </a:outerShdw>
            </a:effectLst>
            <a:scene3d>
              <a:camera prst="orthographicFront"/>
              <a:lightRig rig="threePt" dir="t">
                <a:rot lat="0" lon="0" rev="1200000"/>
              </a:lightRig>
            </a:scene3d>
            <a:sp3d>
              <a:bevelT w="63500" h="25400"/>
            </a:sp3d>
          </c:spPr>
          <c:invertIfNegative val="0"/>
          <c:dPt>
            <c:idx val="1"/>
            <c:invertIfNegative val="0"/>
            <c:bubble3D val="0"/>
            <c:extLst>
              <c:ext xmlns:c16="http://schemas.microsoft.com/office/drawing/2014/chart" uri="{C3380CC4-5D6E-409C-BE32-E72D297353CC}">
                <c16:uniqueId val="{00000001-F2DF-4037-83AA-5457876EE71D}"/>
              </c:ext>
            </c:extLst>
          </c:dPt>
          <c:dPt>
            <c:idx val="2"/>
            <c:invertIfNegative val="0"/>
            <c:bubble3D val="0"/>
            <c:spPr>
              <a:solidFill>
                <a:srgbClr val="5B9BD5">
                  <a:alpha val="50000"/>
                </a:srgbClr>
              </a:solidFill>
              <a:ln>
                <a:noFill/>
              </a:ln>
              <a:effectLst>
                <a:outerShdw blurRad="40005" dist="22860" dir="5400000" algn="ctr" rotWithShape="0">
                  <a:srgbClr val="5B9BD5">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8-488F-428F-B99E-4C5192CC443B}"/>
              </c:ext>
            </c:extLst>
          </c:dPt>
          <c:dPt>
            <c:idx val="6"/>
            <c:invertIfNegative val="0"/>
            <c:bubble3D val="0"/>
            <c:extLst>
              <c:ext xmlns:c16="http://schemas.microsoft.com/office/drawing/2014/chart" uri="{C3380CC4-5D6E-409C-BE32-E72D297353CC}">
                <c16:uniqueId val="{00000003-F2DF-4037-83AA-5457876EE71D}"/>
              </c:ext>
            </c:extLst>
          </c:dPt>
          <c:dPt>
            <c:idx val="7"/>
            <c:invertIfNegative val="0"/>
            <c:bubble3D val="0"/>
            <c:spPr>
              <a:solidFill>
                <a:srgbClr val="5B9BD5">
                  <a:alpha val="50000"/>
                </a:srgbClr>
              </a:solidFill>
              <a:ln>
                <a:noFill/>
              </a:ln>
              <a:effectLst>
                <a:outerShdw blurRad="40005" dist="22860" dir="5400000" algn="ctr" rotWithShape="0">
                  <a:srgbClr val="5B9BD5">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9-488F-428F-B99E-4C5192CC443B}"/>
              </c:ext>
            </c:extLst>
          </c:dPt>
          <c:dPt>
            <c:idx val="8"/>
            <c:invertIfNegative val="0"/>
            <c:bubble3D val="0"/>
            <c:spPr>
              <a:solidFill>
                <a:srgbClr val="5B9BD5">
                  <a:alpha val="50000"/>
                </a:srgbClr>
              </a:solidFill>
              <a:ln>
                <a:noFill/>
              </a:ln>
              <a:effectLst>
                <a:outerShdw blurRad="40005" dist="22860" dir="5400000" algn="ctr" rotWithShape="0">
                  <a:srgbClr val="5B9BD5">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7-7762-453B-83CF-B8E8649C5700}"/>
              </c:ext>
            </c:extLst>
          </c:dPt>
          <c:cat>
            <c:multiLvlStrRef>
              <c:f>Aruandesse2015!$A$7:$C$15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Aruandesse2015!$F$7:$F$15</c:f>
              <c:numCache>
                <c:formatCode>0%</c:formatCode>
                <c:ptCount val="9"/>
                <c:pt idx="0">
                  <c:v>0.65127020785219403</c:v>
                </c:pt>
                <c:pt idx="1">
                  <c:v>0.22500000000000001</c:v>
                </c:pt>
                <c:pt idx="2">
                  <c:v>0.4838709677419355</c:v>
                </c:pt>
                <c:pt idx="3">
                  <c:v>0.625</c:v>
                </c:pt>
                <c:pt idx="4">
                  <c:v>0.33333333333333331</c:v>
                </c:pt>
                <c:pt idx="5">
                  <c:v>0</c:v>
                </c:pt>
                <c:pt idx="6">
                  <c:v>0.6</c:v>
                </c:pt>
                <c:pt idx="7">
                  <c:v>0.57936507936507942</c:v>
                </c:pt>
                <c:pt idx="8">
                  <c:v>0.35294117647058826</c:v>
                </c:pt>
              </c:numCache>
            </c:numRef>
          </c:val>
          <c:extLst>
            <c:ext xmlns:c16="http://schemas.microsoft.com/office/drawing/2014/chart" uri="{C3380CC4-5D6E-409C-BE32-E72D297353CC}">
              <c16:uniqueId val="{00000008-F2DF-4037-83AA-5457876EE71D}"/>
            </c:ext>
          </c:extLst>
        </c:ser>
        <c:dLbls>
          <c:showLegendKey val="0"/>
          <c:showVal val="0"/>
          <c:showCatName val="0"/>
          <c:showSerName val="0"/>
          <c:showPercent val="0"/>
          <c:showBubbleSize val="0"/>
        </c:dLbls>
        <c:gapWidth val="75"/>
        <c:axId val="263164208"/>
        <c:axId val="263167008"/>
      </c:barChart>
      <c:lineChart>
        <c:grouping val="standard"/>
        <c:varyColors val="0"/>
        <c:ser>
          <c:idx val="2"/>
          <c:order val="1"/>
          <c:tx>
            <c:v>2015 HVA keskmine</c:v>
          </c:tx>
          <c:spPr>
            <a:ln>
              <a:solidFill>
                <a:srgbClr val="FF0000"/>
              </a:solidFill>
            </a:ln>
          </c:spPr>
          <c:marker>
            <c:symbol val="none"/>
          </c:marker>
          <c:cat>
            <c:multiLvlStrRef>
              <c:f>Aruandesse2015!$A$7:$C$15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Aruandesse2015!$G$7:$G$15</c:f>
              <c:numCache>
                <c:formatCode>0%</c:formatCode>
                <c:ptCount val="9"/>
                <c:pt idx="0">
                  <c:v>0.4925544100801833</c:v>
                </c:pt>
                <c:pt idx="1">
                  <c:v>0.4925544100801833</c:v>
                </c:pt>
                <c:pt idx="2">
                  <c:v>0.4925544100801833</c:v>
                </c:pt>
                <c:pt idx="3">
                  <c:v>0.4925544100801833</c:v>
                </c:pt>
                <c:pt idx="4">
                  <c:v>0.4925544100801833</c:v>
                </c:pt>
                <c:pt idx="5">
                  <c:v>0.4925544100801833</c:v>
                </c:pt>
                <c:pt idx="6">
                  <c:v>0.4925544100801833</c:v>
                </c:pt>
                <c:pt idx="7">
                  <c:v>0.4925544100801833</c:v>
                </c:pt>
                <c:pt idx="8">
                  <c:v>0.4925544100801833</c:v>
                </c:pt>
              </c:numCache>
            </c:numRef>
          </c:val>
          <c:smooth val="0"/>
          <c:extLst>
            <c:ext xmlns:c16="http://schemas.microsoft.com/office/drawing/2014/chart" uri="{C3380CC4-5D6E-409C-BE32-E72D297353CC}">
              <c16:uniqueId val="{00000009-F2DF-4037-83AA-5457876EE71D}"/>
            </c:ext>
          </c:extLst>
        </c:ser>
        <c:ser>
          <c:idx val="0"/>
          <c:order val="2"/>
          <c:tx>
            <c:v>Indikaatori eesmärk &gt;95%</c:v>
          </c:tx>
          <c:marker>
            <c:symbol val="none"/>
          </c:marker>
          <c:cat>
            <c:multiLvlStrRef>
              <c:f>Aruandesse2015!$A$7:$C$15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Aruandesse2015!$H$7:$H$15</c:f>
              <c:numCache>
                <c:formatCode>0%</c:formatCode>
                <c:ptCount val="9"/>
                <c:pt idx="0">
                  <c:v>0.95</c:v>
                </c:pt>
                <c:pt idx="1">
                  <c:v>0.95</c:v>
                </c:pt>
                <c:pt idx="2">
                  <c:v>0.95</c:v>
                </c:pt>
                <c:pt idx="3">
                  <c:v>0.95</c:v>
                </c:pt>
                <c:pt idx="4">
                  <c:v>0.95</c:v>
                </c:pt>
                <c:pt idx="5">
                  <c:v>0.95</c:v>
                </c:pt>
                <c:pt idx="6">
                  <c:v>0.95</c:v>
                </c:pt>
                <c:pt idx="7">
                  <c:v>0.95</c:v>
                </c:pt>
                <c:pt idx="8">
                  <c:v>0.95</c:v>
                </c:pt>
              </c:numCache>
            </c:numRef>
          </c:val>
          <c:smooth val="0"/>
          <c:extLst>
            <c:ext xmlns:c16="http://schemas.microsoft.com/office/drawing/2014/chart" uri="{C3380CC4-5D6E-409C-BE32-E72D297353CC}">
              <c16:uniqueId val="{0000000A-F2DF-4037-83AA-5457876EE71D}"/>
            </c:ext>
          </c:extLst>
        </c:ser>
        <c:dLbls>
          <c:showLegendKey val="0"/>
          <c:showVal val="0"/>
          <c:showCatName val="0"/>
          <c:showSerName val="0"/>
          <c:showPercent val="0"/>
          <c:showBubbleSize val="0"/>
        </c:dLbls>
        <c:marker val="1"/>
        <c:smooth val="0"/>
        <c:axId val="263164208"/>
        <c:axId val="263167008"/>
      </c:lineChart>
      <c:catAx>
        <c:axId val="26316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t-EE"/>
          </a:p>
        </c:txPr>
        <c:crossAx val="263167008"/>
        <c:crosses val="autoZero"/>
        <c:auto val="1"/>
        <c:lblAlgn val="ctr"/>
        <c:lblOffset val="100"/>
        <c:noMultiLvlLbl val="0"/>
      </c:catAx>
      <c:valAx>
        <c:axId val="263167008"/>
        <c:scaling>
          <c:orientation val="minMax"/>
          <c:max val="1"/>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63164208"/>
        <c:crosses val="autoZero"/>
        <c:crossBetween val="between"/>
        <c:minorUnit val="5.000000000000001E-2"/>
      </c:valAx>
    </c:plotArea>
    <c:legend>
      <c:legendPos val="b"/>
      <c:legendEntry>
        <c:idx val="0"/>
        <c:txPr>
          <a:bodyPr/>
          <a:lstStyle/>
          <a:p>
            <a:pPr>
              <a:defRPr sz="825" b="0" i="0" u="none" strike="noStrike" baseline="0">
                <a:solidFill>
                  <a:srgbClr val="000000"/>
                </a:solidFill>
                <a:latin typeface="Calibri"/>
                <a:ea typeface="Calibri"/>
                <a:cs typeface="Calibri"/>
              </a:defRPr>
            </a:pPr>
            <a:endParaRPr lang="et-EE"/>
          </a:p>
        </c:txPr>
      </c:legendEntry>
      <c:legendEntry>
        <c:idx val="1"/>
        <c:txPr>
          <a:bodyPr/>
          <a:lstStyle/>
          <a:p>
            <a:pPr>
              <a:defRPr sz="825" b="0" i="0" u="none" strike="noStrike" baseline="0">
                <a:solidFill>
                  <a:srgbClr val="000000"/>
                </a:solidFill>
                <a:latin typeface="Calibri"/>
                <a:ea typeface="Calibri"/>
                <a:cs typeface="Calibri"/>
              </a:defRPr>
            </a:pPr>
            <a:endParaRPr lang="et-EE"/>
          </a:p>
        </c:txPr>
      </c:legendEntry>
      <c:layout>
        <c:manualLayout>
          <c:xMode val="edge"/>
          <c:yMode val="edge"/>
          <c:x val="1.5253202519990676E-2"/>
          <c:y val="0.87261448360086091"/>
          <c:w val="0.91318850706575572"/>
          <c:h val="0.10549048978132233"/>
        </c:manualLayout>
      </c:layout>
      <c:overlay val="0"/>
      <c:txPr>
        <a:bodyPr/>
        <a:lstStyle/>
        <a:p>
          <a:pPr>
            <a:defRPr sz="825"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03850717290476"/>
          <c:y val="8.7892536986204195E-2"/>
          <c:w val="0.84932900854642079"/>
          <c:h val="0.58876747549413466"/>
        </c:manualLayout>
      </c:layout>
      <c:barChart>
        <c:barDir val="col"/>
        <c:grouping val="clustered"/>
        <c:varyColors val="0"/>
        <c:ser>
          <c:idx val="3"/>
          <c:order val="0"/>
          <c:tx>
            <c:strRef>
              <c:f>Aruandesse2015!$F$25</c:f>
              <c:strCache>
                <c:ptCount val="1"/>
                <c:pt idx="0">
                  <c:v>2015.a. patsientide osakaal, kellel teenuse 314R, hormooniravi, operatsiooni arve väljastatud ≤42 päeva jooksul raviarve algusest</c:v>
                </c:pt>
              </c:strCache>
            </c:strRef>
          </c:tx>
          <c:spPr>
            <a:solidFill>
              <a:srgbClr val="5B9BD5"/>
            </a:solidFill>
            <a:scene3d>
              <a:camera prst="orthographicFront"/>
              <a:lightRig rig="threePt" dir="t">
                <a:rot lat="0" lon="0" rev="1200000"/>
              </a:lightRig>
            </a:scene3d>
            <a:sp3d>
              <a:bevelT w="63500" h="25400"/>
              <a:bevelB w="0" h="0"/>
            </a:sp3d>
          </c:spPr>
          <c:invertIfNegative val="0"/>
          <c:dPt>
            <c:idx val="2"/>
            <c:invertIfNegative val="0"/>
            <c:bubble3D val="0"/>
            <c:spPr>
              <a:solidFill>
                <a:srgbClr val="5B9BD5">
                  <a:alpha val="50000"/>
                </a:srgbClr>
              </a:solidFill>
              <a:scene3d>
                <a:camera prst="orthographicFront"/>
                <a:lightRig rig="threePt" dir="t">
                  <a:rot lat="0" lon="0" rev="1200000"/>
                </a:lightRig>
              </a:scene3d>
              <a:sp3d>
                <a:bevelT w="63500" h="25400"/>
                <a:bevelB w="0" h="0"/>
              </a:sp3d>
            </c:spPr>
            <c:extLst>
              <c:ext xmlns:c16="http://schemas.microsoft.com/office/drawing/2014/chart" uri="{C3380CC4-5D6E-409C-BE32-E72D297353CC}">
                <c16:uniqueId val="{00000002-1030-42B6-89CE-D3473206AD31}"/>
              </c:ext>
            </c:extLst>
          </c:dPt>
          <c:dPt>
            <c:idx val="7"/>
            <c:invertIfNegative val="0"/>
            <c:bubble3D val="0"/>
            <c:spPr>
              <a:solidFill>
                <a:srgbClr val="5B9BD5">
                  <a:alpha val="50000"/>
                </a:srgbClr>
              </a:solidFill>
              <a:scene3d>
                <a:camera prst="orthographicFront"/>
                <a:lightRig rig="threePt" dir="t">
                  <a:rot lat="0" lon="0" rev="1200000"/>
                </a:lightRig>
              </a:scene3d>
              <a:sp3d>
                <a:bevelT w="63500" h="25400"/>
                <a:bevelB w="0" h="0"/>
              </a:sp3d>
            </c:spPr>
            <c:extLst>
              <c:ext xmlns:c16="http://schemas.microsoft.com/office/drawing/2014/chart" uri="{C3380CC4-5D6E-409C-BE32-E72D297353CC}">
                <c16:uniqueId val="{00000005-1030-42B6-89CE-D3473206AD31}"/>
              </c:ext>
            </c:extLst>
          </c:dPt>
          <c:dPt>
            <c:idx val="8"/>
            <c:invertIfNegative val="0"/>
            <c:bubble3D val="0"/>
            <c:spPr>
              <a:solidFill>
                <a:srgbClr val="5B9BD5">
                  <a:alpha val="50000"/>
                </a:srgbClr>
              </a:solidFill>
              <a:scene3d>
                <a:camera prst="orthographicFront"/>
                <a:lightRig rig="threePt" dir="t">
                  <a:rot lat="0" lon="0" rev="1200000"/>
                </a:lightRig>
              </a:scene3d>
              <a:sp3d>
                <a:bevelT w="63500" h="25400"/>
                <a:bevelB w="0" h="0"/>
              </a:sp3d>
            </c:spPr>
            <c:extLst>
              <c:ext xmlns:c16="http://schemas.microsoft.com/office/drawing/2014/chart" uri="{C3380CC4-5D6E-409C-BE32-E72D297353CC}">
                <c16:uniqueId val="{00000007-1030-42B6-89CE-D3473206AD31}"/>
              </c:ext>
            </c:extLst>
          </c:dPt>
          <c:cat>
            <c:multiLvlStrRef>
              <c:f>Aruandesse2015!$A$7:$C$15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Aruandesse2015!$F$29:$F$37</c:f>
              <c:numCache>
                <c:formatCode>0%</c:formatCode>
                <c:ptCount val="9"/>
                <c:pt idx="0">
                  <c:v>0.85196374622356497</c:v>
                </c:pt>
                <c:pt idx="1">
                  <c:v>0.42567567567567566</c:v>
                </c:pt>
                <c:pt idx="2">
                  <c:v>0.72025052192066807</c:v>
                </c:pt>
                <c:pt idx="3">
                  <c:v>0.66326530612244894</c:v>
                </c:pt>
                <c:pt idx="4">
                  <c:v>0.5</c:v>
                </c:pt>
                <c:pt idx="5">
                  <c:v>0</c:v>
                </c:pt>
                <c:pt idx="6">
                  <c:v>0.75</c:v>
                </c:pt>
                <c:pt idx="7">
                  <c:v>0.64035087719298245</c:v>
                </c:pt>
                <c:pt idx="8">
                  <c:v>0.46153846153846156</c:v>
                </c:pt>
              </c:numCache>
            </c:numRef>
          </c:val>
          <c:extLst>
            <c:ext xmlns:c16="http://schemas.microsoft.com/office/drawing/2014/chart" uri="{C3380CC4-5D6E-409C-BE32-E72D297353CC}">
              <c16:uniqueId val="{00000008-1030-42B6-89CE-D3473206AD31}"/>
            </c:ext>
          </c:extLst>
        </c:ser>
        <c:dLbls>
          <c:showLegendKey val="0"/>
          <c:showVal val="0"/>
          <c:showCatName val="0"/>
          <c:showSerName val="0"/>
          <c:showPercent val="0"/>
          <c:showBubbleSize val="0"/>
        </c:dLbls>
        <c:gapWidth val="75"/>
        <c:axId val="249870320"/>
        <c:axId val="249869760"/>
      </c:barChart>
      <c:lineChart>
        <c:grouping val="standard"/>
        <c:varyColors val="0"/>
        <c:ser>
          <c:idx val="2"/>
          <c:order val="1"/>
          <c:tx>
            <c:v>2015 HVA keskmine</c:v>
          </c:tx>
          <c:spPr>
            <a:ln>
              <a:solidFill>
                <a:srgbClr val="FF0000"/>
              </a:solidFill>
            </a:ln>
          </c:spPr>
          <c:marker>
            <c:symbol val="none"/>
          </c:marker>
          <c:cat>
            <c:multiLvlStrRef>
              <c:f>Aruandesse2015!$A$29:$C$37</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Aruandesse2015!$G$29:$G$37</c:f>
              <c:numCache>
                <c:formatCode>0%</c:formatCode>
                <c:ptCount val="9"/>
                <c:pt idx="0">
                  <c:v>0.69466882067851377</c:v>
                </c:pt>
                <c:pt idx="1">
                  <c:v>0.69466882067851377</c:v>
                </c:pt>
                <c:pt idx="2">
                  <c:v>0.69466882067851377</c:v>
                </c:pt>
                <c:pt idx="3">
                  <c:v>0.69466882067851377</c:v>
                </c:pt>
                <c:pt idx="4">
                  <c:v>0.69466882067851377</c:v>
                </c:pt>
                <c:pt idx="5">
                  <c:v>0.69466882067851377</c:v>
                </c:pt>
                <c:pt idx="6">
                  <c:v>0.69466882067851377</c:v>
                </c:pt>
                <c:pt idx="7">
                  <c:v>0.69466882067851377</c:v>
                </c:pt>
                <c:pt idx="8">
                  <c:v>0.69466882067851377</c:v>
                </c:pt>
              </c:numCache>
            </c:numRef>
          </c:val>
          <c:smooth val="0"/>
          <c:extLst>
            <c:ext xmlns:c16="http://schemas.microsoft.com/office/drawing/2014/chart" uri="{C3380CC4-5D6E-409C-BE32-E72D297353CC}">
              <c16:uniqueId val="{00000009-1030-42B6-89CE-D3473206AD31}"/>
            </c:ext>
          </c:extLst>
        </c:ser>
        <c:ser>
          <c:idx val="0"/>
          <c:order val="2"/>
          <c:tx>
            <c:v>Indikaatori eesmärk &gt;95%</c:v>
          </c:tx>
          <c:marker>
            <c:symbol val="none"/>
          </c:marker>
          <c:cat>
            <c:multiLvlStrRef>
              <c:f>Aruandesse2015!$A$29:$C$37</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Aruandesse2015!$H$7:$H$15</c:f>
              <c:numCache>
                <c:formatCode>0%</c:formatCode>
                <c:ptCount val="9"/>
                <c:pt idx="0">
                  <c:v>0.95</c:v>
                </c:pt>
                <c:pt idx="1">
                  <c:v>0.95</c:v>
                </c:pt>
                <c:pt idx="2">
                  <c:v>0.95</c:v>
                </c:pt>
                <c:pt idx="3">
                  <c:v>0.95</c:v>
                </c:pt>
                <c:pt idx="4">
                  <c:v>0.95</c:v>
                </c:pt>
                <c:pt idx="5">
                  <c:v>0.95</c:v>
                </c:pt>
                <c:pt idx="6">
                  <c:v>0.95</c:v>
                </c:pt>
                <c:pt idx="7">
                  <c:v>0.95</c:v>
                </c:pt>
                <c:pt idx="8">
                  <c:v>0.95</c:v>
                </c:pt>
              </c:numCache>
            </c:numRef>
          </c:val>
          <c:smooth val="0"/>
          <c:extLst>
            <c:ext xmlns:c16="http://schemas.microsoft.com/office/drawing/2014/chart" uri="{C3380CC4-5D6E-409C-BE32-E72D297353CC}">
              <c16:uniqueId val="{0000000A-1030-42B6-89CE-D3473206AD31}"/>
            </c:ext>
          </c:extLst>
        </c:ser>
        <c:dLbls>
          <c:showLegendKey val="0"/>
          <c:showVal val="0"/>
          <c:showCatName val="0"/>
          <c:showSerName val="0"/>
          <c:showPercent val="0"/>
          <c:showBubbleSize val="0"/>
        </c:dLbls>
        <c:marker val="1"/>
        <c:smooth val="0"/>
        <c:axId val="249870320"/>
        <c:axId val="249869760"/>
      </c:lineChart>
      <c:catAx>
        <c:axId val="24987032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t-EE"/>
          </a:p>
        </c:txPr>
        <c:crossAx val="249869760"/>
        <c:crosses val="autoZero"/>
        <c:auto val="1"/>
        <c:lblAlgn val="ctr"/>
        <c:lblOffset val="100"/>
        <c:noMultiLvlLbl val="0"/>
      </c:catAx>
      <c:valAx>
        <c:axId val="249869760"/>
        <c:scaling>
          <c:orientation val="minMax"/>
          <c:max val="1"/>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49870320"/>
        <c:crosses val="autoZero"/>
        <c:crossBetween val="between"/>
        <c:minorUnit val="5.000000000000001E-2"/>
      </c:valAx>
    </c:plotArea>
    <c:legend>
      <c:legendPos val="b"/>
      <c:legendEntry>
        <c:idx val="0"/>
        <c:txPr>
          <a:bodyPr/>
          <a:lstStyle/>
          <a:p>
            <a:pPr>
              <a:defRPr sz="825" b="0" i="0" u="none" strike="noStrike" baseline="0">
                <a:solidFill>
                  <a:srgbClr val="000000"/>
                </a:solidFill>
                <a:latin typeface="Calibri"/>
                <a:ea typeface="Calibri"/>
                <a:cs typeface="Calibri"/>
              </a:defRPr>
            </a:pPr>
            <a:endParaRPr lang="et-EE"/>
          </a:p>
        </c:txPr>
      </c:legendEntry>
      <c:legendEntry>
        <c:idx val="1"/>
        <c:txPr>
          <a:bodyPr/>
          <a:lstStyle/>
          <a:p>
            <a:pPr>
              <a:defRPr sz="825" b="0" i="0" u="none" strike="noStrike" baseline="0">
                <a:solidFill>
                  <a:srgbClr val="000000"/>
                </a:solidFill>
                <a:latin typeface="Calibri"/>
                <a:ea typeface="Calibri"/>
                <a:cs typeface="Calibri"/>
              </a:defRPr>
            </a:pPr>
            <a:endParaRPr lang="et-EE"/>
          </a:p>
        </c:txPr>
      </c:legendEntry>
      <c:layout>
        <c:manualLayout>
          <c:xMode val="edge"/>
          <c:yMode val="edge"/>
          <c:x val="1.5253202519990676E-2"/>
          <c:y val="0.87261448360086091"/>
          <c:w val="0.91318850706575572"/>
          <c:h val="0.10549048978132233"/>
        </c:manualLayout>
      </c:layout>
      <c:overlay val="0"/>
      <c:txPr>
        <a:bodyPr/>
        <a:lstStyle/>
        <a:p>
          <a:pPr>
            <a:defRPr sz="825"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03850717290476"/>
          <c:y val="8.7892536986204195E-2"/>
          <c:w val="0.84932900854642079"/>
          <c:h val="0.58876747549413466"/>
        </c:manualLayout>
      </c:layout>
      <c:barChart>
        <c:barDir val="col"/>
        <c:grouping val="clustered"/>
        <c:varyColors val="0"/>
        <c:ser>
          <c:idx val="3"/>
          <c:order val="0"/>
          <c:tx>
            <c:strRef>
              <c:f>Aruandesse2015!$Z$3</c:f>
              <c:strCache>
                <c:ptCount val="1"/>
                <c:pt idx="0">
                  <c:v>2015.a. patsientide osakaal, kellel teenuse 314R, hormooniravi, operatsiooni arve väljastatud ≤42 päeva jooksul raviarve algusest</c:v>
                </c:pt>
              </c:strCache>
            </c:strRef>
          </c:tx>
          <c:spPr>
            <a:solidFill>
              <a:srgbClr val="5B9BD5"/>
            </a:solidFill>
            <a:scene3d>
              <a:camera prst="orthographicFront"/>
              <a:lightRig rig="threePt" dir="t">
                <a:rot lat="0" lon="0" rev="1200000"/>
              </a:lightRig>
            </a:scene3d>
            <a:sp3d>
              <a:bevelT w="63500" h="25400"/>
            </a:sp3d>
          </c:spPr>
          <c:invertIfNegative val="0"/>
          <c:dPt>
            <c:idx val="2"/>
            <c:invertIfNegative val="0"/>
            <c:bubble3D val="0"/>
            <c:spPr>
              <a:solidFill>
                <a:srgbClr val="5B9BD5">
                  <a:alpha val="50000"/>
                </a:srgbClr>
              </a:solidFill>
              <a:scene3d>
                <a:camera prst="orthographicFront"/>
                <a:lightRig rig="threePt" dir="t">
                  <a:rot lat="0" lon="0" rev="1200000"/>
                </a:lightRig>
              </a:scene3d>
              <a:sp3d>
                <a:bevelT w="63500" h="25400"/>
              </a:sp3d>
            </c:spPr>
            <c:extLst>
              <c:ext xmlns:c16="http://schemas.microsoft.com/office/drawing/2014/chart" uri="{C3380CC4-5D6E-409C-BE32-E72D297353CC}">
                <c16:uniqueId val="{00000002-CD33-43F8-87CB-C7D8E83F2CD1}"/>
              </c:ext>
            </c:extLst>
          </c:dPt>
          <c:dPt>
            <c:idx val="7"/>
            <c:invertIfNegative val="0"/>
            <c:bubble3D val="0"/>
            <c:spPr>
              <a:solidFill>
                <a:srgbClr val="5B9BD5">
                  <a:alpha val="50000"/>
                </a:srgbClr>
              </a:solidFill>
              <a:scene3d>
                <a:camera prst="orthographicFront"/>
                <a:lightRig rig="threePt" dir="t">
                  <a:rot lat="0" lon="0" rev="1200000"/>
                </a:lightRig>
              </a:scene3d>
              <a:sp3d>
                <a:bevelT w="63500" h="25400"/>
              </a:sp3d>
            </c:spPr>
            <c:extLst>
              <c:ext xmlns:c16="http://schemas.microsoft.com/office/drawing/2014/chart" uri="{C3380CC4-5D6E-409C-BE32-E72D297353CC}">
                <c16:uniqueId val="{00000005-CD33-43F8-87CB-C7D8E83F2CD1}"/>
              </c:ext>
            </c:extLst>
          </c:dPt>
          <c:dPt>
            <c:idx val="8"/>
            <c:invertIfNegative val="0"/>
            <c:bubble3D val="0"/>
            <c:spPr>
              <a:solidFill>
                <a:srgbClr val="5B9BD5">
                  <a:alpha val="50000"/>
                </a:srgbClr>
              </a:solidFill>
              <a:scene3d>
                <a:camera prst="orthographicFront"/>
                <a:lightRig rig="threePt" dir="t">
                  <a:rot lat="0" lon="0" rev="1200000"/>
                </a:lightRig>
              </a:scene3d>
              <a:sp3d>
                <a:bevelT w="63500" h="25400"/>
              </a:sp3d>
            </c:spPr>
            <c:extLst>
              <c:ext xmlns:c16="http://schemas.microsoft.com/office/drawing/2014/chart" uri="{C3380CC4-5D6E-409C-BE32-E72D297353CC}">
                <c16:uniqueId val="{00000007-CD33-43F8-87CB-C7D8E83F2CD1}"/>
              </c:ext>
            </c:extLst>
          </c:dPt>
          <c:cat>
            <c:multiLvlStrRef>
              <c:f>Aruandesse2015!$U$7:$W$15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Aruandesse2015!$Z$7:$Z$15</c:f>
              <c:numCache>
                <c:formatCode>0%</c:formatCode>
                <c:ptCount val="9"/>
                <c:pt idx="0">
                  <c:v>0.72055427251732107</c:v>
                </c:pt>
                <c:pt idx="1">
                  <c:v>0.62857142857142856</c:v>
                </c:pt>
                <c:pt idx="2">
                  <c:v>0.68443197755960727</c:v>
                </c:pt>
                <c:pt idx="3">
                  <c:v>0.69230769230769229</c:v>
                </c:pt>
                <c:pt idx="4">
                  <c:v>0.33333333333333331</c:v>
                </c:pt>
                <c:pt idx="5">
                  <c:v>0</c:v>
                </c:pt>
                <c:pt idx="6">
                  <c:v>0.7</c:v>
                </c:pt>
                <c:pt idx="7">
                  <c:v>0.6428571428571429</c:v>
                </c:pt>
                <c:pt idx="8">
                  <c:v>0.29411764705882354</c:v>
                </c:pt>
              </c:numCache>
            </c:numRef>
          </c:val>
          <c:extLst>
            <c:ext xmlns:c16="http://schemas.microsoft.com/office/drawing/2014/chart" uri="{C3380CC4-5D6E-409C-BE32-E72D297353CC}">
              <c16:uniqueId val="{00000008-CD33-43F8-87CB-C7D8E83F2CD1}"/>
            </c:ext>
          </c:extLst>
        </c:ser>
        <c:dLbls>
          <c:showLegendKey val="0"/>
          <c:showVal val="0"/>
          <c:showCatName val="0"/>
          <c:showSerName val="0"/>
          <c:showPercent val="0"/>
          <c:showBubbleSize val="0"/>
        </c:dLbls>
        <c:gapWidth val="75"/>
        <c:axId val="263164208"/>
        <c:axId val="263167008"/>
      </c:barChart>
      <c:lineChart>
        <c:grouping val="standard"/>
        <c:varyColors val="0"/>
        <c:ser>
          <c:idx val="2"/>
          <c:order val="1"/>
          <c:tx>
            <c:v>2015 HVA keskmine</c:v>
          </c:tx>
          <c:spPr>
            <a:ln>
              <a:solidFill>
                <a:srgbClr val="FF0000"/>
              </a:solidFill>
            </a:ln>
          </c:spPr>
          <c:marker>
            <c:symbol val="none"/>
          </c:marker>
          <c:cat>
            <c:multiLvlStrRef>
              <c:f>Aruandesse2015!$U$7:$W$15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Aruandesse2015!$AA$7:$AA$15</c:f>
              <c:numCache>
                <c:formatCode>0%</c:formatCode>
                <c:ptCount val="9"/>
                <c:pt idx="0">
                  <c:v>0.66323024054982815</c:v>
                </c:pt>
                <c:pt idx="1">
                  <c:v>0.66323024054982815</c:v>
                </c:pt>
                <c:pt idx="2">
                  <c:v>0.66323024054982815</c:v>
                </c:pt>
                <c:pt idx="3">
                  <c:v>0.66323024054982815</c:v>
                </c:pt>
                <c:pt idx="4">
                  <c:v>0.66323024054982815</c:v>
                </c:pt>
                <c:pt idx="5">
                  <c:v>0.66323024054982815</c:v>
                </c:pt>
                <c:pt idx="6">
                  <c:v>0.66323024054982815</c:v>
                </c:pt>
                <c:pt idx="7">
                  <c:v>0.66323024054982815</c:v>
                </c:pt>
                <c:pt idx="8">
                  <c:v>0.66323024054982815</c:v>
                </c:pt>
              </c:numCache>
            </c:numRef>
          </c:val>
          <c:smooth val="0"/>
          <c:extLst>
            <c:ext xmlns:c16="http://schemas.microsoft.com/office/drawing/2014/chart" uri="{C3380CC4-5D6E-409C-BE32-E72D297353CC}">
              <c16:uniqueId val="{00000009-CD33-43F8-87CB-C7D8E83F2CD1}"/>
            </c:ext>
          </c:extLst>
        </c:ser>
        <c:ser>
          <c:idx val="0"/>
          <c:order val="2"/>
          <c:tx>
            <c:v>Indikaatori eesmärk &gt;95%</c:v>
          </c:tx>
          <c:marker>
            <c:symbol val="none"/>
          </c:marker>
          <c:cat>
            <c:multiLvlStrRef>
              <c:f>Aruandesse2015!$U$7:$W$15</c:f>
              <c:multiLvlStrCache>
                <c:ptCount val="9"/>
                <c:lvl>
                  <c:pt idx="0">
                    <c:v>PERH</c:v>
                  </c:pt>
                  <c:pt idx="1">
                    <c:v>TÜK</c:v>
                  </c:pt>
                  <c:pt idx="2">
                    <c:v>piirkH</c:v>
                  </c:pt>
                  <c:pt idx="3">
                    <c:v>ITK</c:v>
                  </c:pt>
                  <c:pt idx="4">
                    <c:v>LTKH</c:v>
                  </c:pt>
                  <c:pt idx="5">
                    <c:v>IVKH</c:v>
                  </c:pt>
                  <c:pt idx="6">
                    <c:v>PH</c:v>
                  </c:pt>
                  <c:pt idx="7">
                    <c:v>keskH</c:v>
                  </c:pt>
                  <c:pt idx="8">
                    <c:v>üldH</c:v>
                  </c:pt>
                </c:lvl>
                <c:lvl>
                  <c:pt idx="0">
                    <c:v>Piirkondlikud</c:v>
                  </c:pt>
                  <c:pt idx="3">
                    <c:v>Keskhaiglad</c:v>
                  </c:pt>
                  <c:pt idx="8">
                    <c:v>Üldhaiglad</c:v>
                  </c:pt>
                </c:lvl>
              </c:multiLvlStrCache>
            </c:multiLvlStrRef>
          </c:cat>
          <c:val>
            <c:numRef>
              <c:f>Aruandesse2015!$H$7:$H$15</c:f>
              <c:numCache>
                <c:formatCode>0%</c:formatCode>
                <c:ptCount val="9"/>
                <c:pt idx="0">
                  <c:v>0.95</c:v>
                </c:pt>
                <c:pt idx="1">
                  <c:v>0.95</c:v>
                </c:pt>
                <c:pt idx="2">
                  <c:v>0.95</c:v>
                </c:pt>
                <c:pt idx="3">
                  <c:v>0.95</c:v>
                </c:pt>
                <c:pt idx="4">
                  <c:v>0.95</c:v>
                </c:pt>
                <c:pt idx="5">
                  <c:v>0.95</c:v>
                </c:pt>
                <c:pt idx="6">
                  <c:v>0.95</c:v>
                </c:pt>
                <c:pt idx="7">
                  <c:v>0.95</c:v>
                </c:pt>
                <c:pt idx="8">
                  <c:v>0.95</c:v>
                </c:pt>
              </c:numCache>
            </c:numRef>
          </c:val>
          <c:smooth val="0"/>
          <c:extLst>
            <c:ext xmlns:c16="http://schemas.microsoft.com/office/drawing/2014/chart" uri="{C3380CC4-5D6E-409C-BE32-E72D297353CC}">
              <c16:uniqueId val="{0000000A-CD33-43F8-87CB-C7D8E83F2CD1}"/>
            </c:ext>
          </c:extLst>
        </c:ser>
        <c:dLbls>
          <c:showLegendKey val="0"/>
          <c:showVal val="0"/>
          <c:showCatName val="0"/>
          <c:showSerName val="0"/>
          <c:showPercent val="0"/>
          <c:showBubbleSize val="0"/>
        </c:dLbls>
        <c:marker val="1"/>
        <c:smooth val="0"/>
        <c:axId val="263164208"/>
        <c:axId val="263167008"/>
      </c:lineChart>
      <c:catAx>
        <c:axId val="26316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t-EE"/>
          </a:p>
        </c:txPr>
        <c:crossAx val="263167008"/>
        <c:crosses val="autoZero"/>
        <c:auto val="1"/>
        <c:lblAlgn val="ctr"/>
        <c:lblOffset val="100"/>
        <c:noMultiLvlLbl val="0"/>
      </c:catAx>
      <c:valAx>
        <c:axId val="263167008"/>
        <c:scaling>
          <c:orientation val="minMax"/>
          <c:max val="1"/>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63164208"/>
        <c:crosses val="autoZero"/>
        <c:crossBetween val="between"/>
        <c:minorUnit val="5.000000000000001E-2"/>
      </c:valAx>
    </c:plotArea>
    <c:legend>
      <c:legendPos val="b"/>
      <c:legendEntry>
        <c:idx val="0"/>
        <c:txPr>
          <a:bodyPr/>
          <a:lstStyle/>
          <a:p>
            <a:pPr>
              <a:defRPr sz="825" b="0" i="0" u="none" strike="noStrike" baseline="0">
                <a:solidFill>
                  <a:srgbClr val="000000"/>
                </a:solidFill>
                <a:latin typeface="Calibri"/>
                <a:ea typeface="Calibri"/>
                <a:cs typeface="Calibri"/>
              </a:defRPr>
            </a:pPr>
            <a:endParaRPr lang="et-EE"/>
          </a:p>
        </c:txPr>
      </c:legendEntry>
      <c:legendEntry>
        <c:idx val="1"/>
        <c:txPr>
          <a:bodyPr/>
          <a:lstStyle/>
          <a:p>
            <a:pPr>
              <a:defRPr sz="825" b="0" i="0" u="none" strike="noStrike" baseline="0">
                <a:solidFill>
                  <a:srgbClr val="000000"/>
                </a:solidFill>
                <a:latin typeface="Calibri"/>
                <a:ea typeface="Calibri"/>
                <a:cs typeface="Calibri"/>
              </a:defRPr>
            </a:pPr>
            <a:endParaRPr lang="et-EE"/>
          </a:p>
        </c:txPr>
      </c:legendEntry>
      <c:layout>
        <c:manualLayout>
          <c:xMode val="edge"/>
          <c:yMode val="edge"/>
          <c:x val="1.5253202519990676E-2"/>
          <c:y val="0.87261448360086091"/>
          <c:w val="0.91318850706575572"/>
          <c:h val="0.10549048978132233"/>
        </c:manualLayout>
      </c:layout>
      <c:overlay val="0"/>
      <c:txPr>
        <a:bodyPr/>
        <a:lstStyle/>
        <a:p>
          <a:pPr>
            <a:defRPr sz="825"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32</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0" y="0"/>
          <a:ext cx="5486400" cy="6096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t-EE" sz="1200" b="1">
              <a:solidFill>
                <a:schemeClr val="accent1">
                  <a:lumMod val="75000"/>
                </a:schemeClr>
              </a:solidFill>
              <a:latin typeface="Times New Roman" panose="02020603050405020304" pitchFamily="18" charset="0"/>
              <a:cs typeface="Times New Roman" panose="02020603050405020304" pitchFamily="18" charset="0"/>
            </a:rPr>
            <a:t>Rinnavähi indikaator 1: Aeg esmase rinnavähi diagnoosiga</a:t>
          </a:r>
          <a:r>
            <a:rPr lang="et-EE" sz="1200" b="1" baseline="0">
              <a:solidFill>
                <a:schemeClr val="accent1">
                  <a:lumMod val="75000"/>
                </a:schemeClr>
              </a:solidFill>
              <a:latin typeface="Times New Roman" panose="02020603050405020304" pitchFamily="18" charset="0"/>
              <a:cs typeface="Times New Roman" panose="02020603050405020304" pitchFamily="18" charset="0"/>
            </a:rPr>
            <a:t> patsientide esimesest visiidist raviasutuses kuni onkoloogilise ravi alguseni.</a:t>
          </a:r>
        </a:p>
        <a:p>
          <a:pPr algn="l"/>
          <a:endParaRPr lang="et-EE" sz="1200" baseline="0">
            <a:latin typeface="Times New Roman" panose="02020603050405020304" pitchFamily="18" charset="0"/>
            <a:cs typeface="Times New Roman" panose="02020603050405020304" pitchFamily="18" charset="0"/>
          </a:endParaRPr>
        </a:p>
        <a:p>
          <a:pPr algn="l"/>
          <a:r>
            <a:rPr lang="et-EE" sz="1200" b="1" u="none" baseline="0">
              <a:solidFill>
                <a:schemeClr val="accent1">
                  <a:lumMod val="75000"/>
                </a:schemeClr>
              </a:solidFill>
              <a:latin typeface="Times New Roman" panose="02020603050405020304" pitchFamily="18" charset="0"/>
              <a:cs typeface="Times New Roman" panose="02020603050405020304" pitchFamily="18" charset="0"/>
            </a:rPr>
            <a:t>Nimetus</a:t>
          </a:r>
        </a:p>
        <a:p>
          <a:pPr algn="l"/>
          <a:r>
            <a:rPr lang="en-US" sz="1200">
              <a:latin typeface="Times New Roman" panose="02020603050405020304" pitchFamily="18" charset="0"/>
              <a:cs typeface="Times New Roman" panose="02020603050405020304" pitchFamily="18" charset="0"/>
            </a:rPr>
            <a:t>Aeg esmase rinnavähi diagnoosiga patsientide esimesest visiidist raviasutuses kuni onkoloogilise ravi alguseni</a:t>
          </a:r>
          <a:r>
            <a:rPr lang="et-EE" sz="1200">
              <a:latin typeface="Times New Roman" panose="02020603050405020304" pitchFamily="18" charset="0"/>
              <a:cs typeface="Times New Roman" panose="02020603050405020304" pitchFamily="18" charset="0"/>
            </a:rPr>
            <a:t>.</a:t>
          </a:r>
          <a:endParaRPr lang="en-US" sz="1200">
            <a:latin typeface="Times New Roman" panose="02020603050405020304" pitchFamily="18" charset="0"/>
            <a:cs typeface="Times New Roman" panose="02020603050405020304" pitchFamily="18" charset="0"/>
          </a:endParaRPr>
        </a:p>
        <a:p>
          <a:pPr algn="l"/>
          <a:endParaRPr lang="et-EE" sz="1200">
            <a:latin typeface="Times New Roman" panose="02020603050405020304" pitchFamily="18" charset="0"/>
            <a:cs typeface="Times New Roman" panose="02020603050405020304" pitchFamily="18" charset="0"/>
          </a:endParaRPr>
        </a:p>
        <a:p>
          <a:pPr algn="l"/>
          <a:r>
            <a:rPr lang="en-US" sz="1200" b="1" u="none">
              <a:solidFill>
                <a:schemeClr val="accent1">
                  <a:lumMod val="75000"/>
                </a:schemeClr>
              </a:solidFill>
              <a:latin typeface="Times New Roman" panose="02020603050405020304" pitchFamily="18" charset="0"/>
              <a:cs typeface="Times New Roman" panose="02020603050405020304" pitchFamily="18" charset="0"/>
            </a:rPr>
            <a:t>Andmete kirjeldus</a:t>
          </a:r>
        </a:p>
        <a:p>
          <a:pPr algn="l"/>
          <a:r>
            <a:rPr lang="et-EE" sz="1200" u="sng">
              <a:latin typeface="Times New Roman" panose="02020603050405020304" pitchFamily="18" charset="0"/>
              <a:cs typeface="Times New Roman" panose="02020603050405020304" pitchFamily="18" charset="0"/>
            </a:rPr>
            <a:t>Arve p</a:t>
          </a:r>
          <a:r>
            <a:rPr lang="en-US" sz="1200" u="sng">
              <a:latin typeface="Times New Roman" panose="02020603050405020304" pitchFamily="18" charset="0"/>
              <a:cs typeface="Times New Roman" panose="02020603050405020304" pitchFamily="18" charset="0"/>
            </a:rPr>
            <a:t>eriood:</a:t>
          </a:r>
          <a:r>
            <a:rPr lang="en-US" sz="1200">
              <a:latin typeface="Times New Roman" panose="02020603050405020304" pitchFamily="18" charset="0"/>
              <a:cs typeface="Times New Roman" panose="02020603050405020304" pitchFamily="18" charset="0"/>
            </a:rPr>
            <a:t> 01.01</a:t>
          </a:r>
          <a:r>
            <a:rPr lang="et-EE" sz="1200">
              <a:latin typeface="Times New Roman" panose="02020603050405020304" pitchFamily="18" charset="0"/>
              <a:cs typeface="Times New Roman" panose="02020603050405020304" pitchFamily="18" charset="0"/>
            </a:rPr>
            <a:t>.</a:t>
          </a:r>
          <a:r>
            <a:rPr lang="en-US" sz="1200">
              <a:latin typeface="Times New Roman" panose="02020603050405020304" pitchFamily="18" charset="0"/>
              <a:cs typeface="Times New Roman" panose="02020603050405020304" pitchFamily="18" charset="0"/>
            </a:rPr>
            <a:t>-31.12.201</a:t>
          </a:r>
          <a:r>
            <a:rPr lang="et-EE" sz="1200">
              <a:latin typeface="Times New Roman" panose="02020603050405020304" pitchFamily="18" charset="0"/>
              <a:cs typeface="Times New Roman" panose="02020603050405020304" pitchFamily="18" charset="0"/>
            </a:rPr>
            <a:t>6</a:t>
          </a:r>
          <a:endParaRPr lang="en-US" sz="1200">
            <a:latin typeface="Times New Roman" panose="02020603050405020304" pitchFamily="18" charset="0"/>
            <a:cs typeface="Times New Roman" panose="02020603050405020304" pitchFamily="18" charset="0"/>
          </a:endParaRPr>
        </a:p>
        <a:p>
          <a:pPr algn="l"/>
          <a:r>
            <a:rPr lang="et-EE" sz="1200" u="sng">
              <a:latin typeface="Times New Roman" panose="02020603050405020304" pitchFamily="18" charset="0"/>
              <a:cs typeface="Times New Roman" panose="02020603050405020304" pitchFamily="18" charset="0"/>
            </a:rPr>
            <a:t>Ravitüüp:</a:t>
          </a:r>
          <a:r>
            <a:rPr lang="et-EE" sz="1200" u="none">
              <a:latin typeface="Times New Roman" panose="02020603050405020304" pitchFamily="18" charset="0"/>
              <a:cs typeface="Times New Roman" panose="02020603050405020304" pitchFamily="18" charset="0"/>
            </a:rPr>
            <a:t> ambulatoorne ja statsionaarne</a:t>
          </a:r>
        </a:p>
        <a:p>
          <a:pPr algn="l"/>
          <a:r>
            <a:rPr lang="et-EE" sz="1200">
              <a:latin typeface="Times New Roman" panose="02020603050405020304" pitchFamily="18" charset="0"/>
              <a:cs typeface="Times New Roman" panose="02020603050405020304" pitchFamily="18" charset="0"/>
            </a:rPr>
            <a:t>Rinnavähi diagnoos (RHK koodid C50- C50.9, raviarvel märge „+“) </a:t>
          </a:r>
        </a:p>
        <a:p>
          <a:pPr algn="l"/>
          <a:r>
            <a:rPr lang="et-EE" sz="1200">
              <a:solidFill>
                <a:schemeClr val="dk1"/>
              </a:solidFill>
              <a:latin typeface="Times New Roman" panose="02020603050405020304" pitchFamily="18" charset="0"/>
              <a:ea typeface="+mn-ea"/>
              <a:cs typeface="Times New Roman" panose="02020603050405020304" pitchFamily="18" charset="0"/>
            </a:rPr>
            <a:t>Fikseeritud </a:t>
          </a:r>
          <a:r>
            <a:rPr lang="en-US" sz="1200">
              <a:solidFill>
                <a:schemeClr val="dk1"/>
              </a:solidFill>
              <a:latin typeface="Times New Roman" panose="02020603050405020304" pitchFamily="18" charset="0"/>
              <a:ea typeface="+mn-ea"/>
              <a:cs typeface="Times New Roman" panose="02020603050405020304" pitchFamily="18" charset="0"/>
            </a:rPr>
            <a:t>vähiravi spetsialisti</a:t>
          </a:r>
          <a:r>
            <a:rPr lang="et-EE" sz="1200">
              <a:solidFill>
                <a:schemeClr val="dk1"/>
              </a:solidFill>
              <a:latin typeface="Times New Roman" panose="02020603050405020304" pitchFamily="18" charset="0"/>
              <a:ea typeface="+mn-ea"/>
              <a:cs typeface="Times New Roman" panose="02020603050405020304" pitchFamily="18" charset="0"/>
            </a:rPr>
            <a:t> (üldkirurg E420, günekoloog E370, onkoloog E250, mammoloog</a:t>
          </a:r>
          <a:r>
            <a:rPr lang="en-US" sz="1200">
              <a:solidFill>
                <a:schemeClr val="dk1"/>
              </a:solidFill>
              <a:latin typeface="Times New Roman" panose="02020603050405020304" pitchFamily="18" charset="0"/>
              <a:ea typeface="+mn-ea"/>
              <a:cs typeface="Times New Roman" panose="02020603050405020304" pitchFamily="18" charset="0"/>
            </a:rPr>
            <a:t>* </a:t>
          </a:r>
          <a:r>
            <a:rPr lang="et-EE" sz="1200">
              <a:solidFill>
                <a:schemeClr val="dk1"/>
              </a:solidFill>
              <a:latin typeface="Times New Roman" panose="02020603050405020304" pitchFamily="18" charset="0"/>
              <a:ea typeface="+mn-ea"/>
              <a:cs typeface="Times New Roman" panose="02020603050405020304" pitchFamily="18" charset="0"/>
            </a:rPr>
            <a:t>) vastuvõtu kuupäev</a:t>
          </a:r>
          <a:r>
            <a:rPr lang="et-EE" sz="1200">
              <a:solidFill>
                <a:sysClr val="windowText" lastClr="000000"/>
              </a:solidFill>
              <a:latin typeface="Times New Roman" panose="02020603050405020304" pitchFamily="18" charset="0"/>
              <a:cs typeface="Times New Roman" panose="02020603050405020304" pitchFamily="18" charset="0"/>
            </a:rPr>
            <a:t>.</a:t>
          </a:r>
        </a:p>
        <a:p>
          <a:pPr algn="l"/>
          <a:r>
            <a:rPr lang="et-EE" sz="1200">
              <a:latin typeface="Times New Roman" panose="02020603050405020304" pitchFamily="18" charset="0"/>
              <a:cs typeface="Times New Roman" panose="02020603050405020304" pitchFamily="18" charset="0"/>
            </a:rPr>
            <a:t>Fikseeritud on neoadjuvantse keemiaravi (314R) alustamise kuupäev või</a:t>
          </a:r>
        </a:p>
        <a:p>
          <a:pPr algn="l"/>
          <a:r>
            <a:rPr lang="et-EE" sz="1200">
              <a:latin typeface="Times New Roman" panose="02020603050405020304" pitchFamily="18" charset="0"/>
              <a:cs typeface="Times New Roman" panose="02020603050405020304" pitchFamily="18" charset="0"/>
            </a:rPr>
            <a:t>operatsiooni (HAB, HAC või PJD) teostamise kuupäev või</a:t>
          </a:r>
        </a:p>
        <a:p>
          <a:pPr algn="l"/>
          <a:r>
            <a:rPr lang="et-EE" sz="1200">
              <a:solidFill>
                <a:schemeClr val="tx1"/>
              </a:solidFill>
              <a:latin typeface="Times New Roman" panose="02020603050405020304" pitchFamily="18" charset="0"/>
              <a:cs typeface="Times New Roman" panose="02020603050405020304" pitchFamily="18" charset="0"/>
            </a:rPr>
            <a:t>hormoonravi</a:t>
          </a:r>
          <a:r>
            <a:rPr lang="et-EE" sz="1200">
              <a:latin typeface="Times New Roman" panose="02020603050405020304" pitchFamily="18" charset="0"/>
              <a:cs typeface="Times New Roman" panose="02020603050405020304" pitchFamily="18" charset="0"/>
            </a:rPr>
            <a:t> (ATC tamoksifeen, anastrosool, letrosool, eksemestaan, gosereliin) alustamise kuupäev (retsepti väljakirjutamise kuupäev).</a:t>
          </a:r>
        </a:p>
        <a:p>
          <a:pPr algn="l"/>
          <a:endParaRPr lang="et-EE" sz="1200">
            <a:latin typeface="Times New Roman" panose="02020603050405020304" pitchFamily="18" charset="0"/>
            <a:cs typeface="Times New Roman" panose="02020603050405020304" pitchFamily="18" charset="0"/>
          </a:endParaRPr>
        </a:p>
        <a:p>
          <a:pPr algn="l"/>
          <a:r>
            <a:rPr lang="et-EE" sz="1200">
              <a:latin typeface="Times New Roman" panose="02020603050405020304" pitchFamily="18" charset="0"/>
              <a:cs typeface="Times New Roman" panose="02020603050405020304" pitchFamily="18" charset="0"/>
            </a:rPr>
            <a:t>Indikaator kirjeldab aega</a:t>
          </a:r>
          <a:r>
            <a:rPr lang="et-EE" sz="1200" baseline="0">
              <a:latin typeface="Times New Roman" panose="02020603050405020304" pitchFamily="18" charset="0"/>
              <a:cs typeface="Times New Roman" panose="02020603050405020304" pitchFamily="18" charset="0"/>
            </a:rPr>
            <a:t> esmase rinnavähi diagnoosiga patsientide esimesest visiidist raviasutuses kuni onkoloogilise ravi alguseni.</a:t>
          </a:r>
        </a:p>
        <a:p>
          <a:pPr algn="l"/>
          <a:endParaRPr lang="et-EE" sz="1200">
            <a:latin typeface="Times New Roman" panose="02020603050405020304" pitchFamily="18" charset="0"/>
            <a:cs typeface="Times New Roman" panose="02020603050405020304" pitchFamily="18" charset="0"/>
          </a:endParaRPr>
        </a:p>
        <a:p>
          <a:pPr algn="l"/>
          <a:r>
            <a:rPr lang="en-US" sz="1200">
              <a:latin typeface="Times New Roman" panose="02020603050405020304" pitchFamily="18" charset="0"/>
              <a:cs typeface="Times New Roman" panose="02020603050405020304" pitchFamily="18" charset="0"/>
            </a:rPr>
            <a:t>Esmase rinnavähi diagnoosiga patsiendid, kellel on alustatud </a:t>
          </a:r>
          <a:r>
            <a:rPr lang="et-EE" sz="1200">
              <a:latin typeface="Times New Roman" panose="02020603050405020304" pitchFamily="18" charset="0"/>
              <a:cs typeface="Times New Roman" panose="02020603050405020304" pitchFamily="18" charset="0"/>
            </a:rPr>
            <a:t>42</a:t>
          </a:r>
          <a:r>
            <a:rPr lang="en-US" sz="1200">
              <a:latin typeface="Times New Roman" panose="02020603050405020304" pitchFamily="18" charset="0"/>
              <a:cs typeface="Times New Roman" panose="02020603050405020304" pitchFamily="18" charset="0"/>
            </a:rPr>
            <a:t> kalendripäeva jooksul aktiivravi peale vähiravi spetsialisti</a:t>
          </a:r>
          <a:r>
            <a:rPr lang="et-EE" sz="1200">
              <a:latin typeface="Times New Roman" panose="02020603050405020304" pitchFamily="18" charset="0"/>
              <a:cs typeface="Times New Roman" panose="02020603050405020304" pitchFamily="18" charset="0"/>
            </a:rPr>
            <a:t> (üldkirurg E420, günekoloog E370, onkoloog E250, mammoloog</a:t>
          </a:r>
          <a:r>
            <a:rPr lang="en-US" sz="1200">
              <a:latin typeface="Times New Roman" panose="02020603050405020304" pitchFamily="18" charset="0"/>
              <a:cs typeface="Times New Roman" panose="02020603050405020304" pitchFamily="18" charset="0"/>
            </a:rPr>
            <a:t>* vastuvõttu</a:t>
          </a:r>
          <a:r>
            <a:rPr lang="et-EE" sz="1200">
              <a:latin typeface="Times New Roman" panose="02020603050405020304" pitchFamily="18" charset="0"/>
              <a:cs typeface="Times New Roman" panose="02020603050405020304" pitchFamily="18" charset="0"/>
            </a:rPr>
            <a:t>-</a:t>
          </a:r>
          <a:r>
            <a:rPr lang="en-US" sz="1200">
              <a:latin typeface="Times New Roman" panose="02020603050405020304" pitchFamily="18" charset="0"/>
              <a:cs typeface="Times New Roman" panose="02020603050405020304" pitchFamily="18" charset="0"/>
            </a:rPr>
            <a:t> kas neoadjuvantset keemiaravi</a:t>
          </a:r>
          <a:r>
            <a:rPr lang="et-EE" sz="1200">
              <a:latin typeface="Times New Roman" panose="02020603050405020304" pitchFamily="18" charset="0"/>
              <a:cs typeface="Times New Roman" panose="02020603050405020304" pitchFamily="18" charset="0"/>
            </a:rPr>
            <a:t> (314R)</a:t>
          </a:r>
          <a:r>
            <a:rPr lang="en-US" sz="1200">
              <a:solidFill>
                <a:schemeClr val="dk1"/>
              </a:solidFill>
              <a:latin typeface="Times New Roman" panose="02020603050405020304" pitchFamily="18" charset="0"/>
              <a:ea typeface="+mn-ea"/>
              <a:cs typeface="Times New Roman" panose="02020603050405020304" pitchFamily="18" charset="0"/>
            </a:rPr>
            <a:t>, </a:t>
          </a:r>
          <a:r>
            <a:rPr lang="et-EE" sz="1200">
              <a:solidFill>
                <a:schemeClr val="dk1"/>
              </a:solidFill>
              <a:latin typeface="Times New Roman" panose="02020603050405020304" pitchFamily="18" charset="0"/>
              <a:ea typeface="+mn-ea"/>
              <a:cs typeface="Times New Roman" panose="02020603050405020304" pitchFamily="18" charset="0"/>
            </a:rPr>
            <a:t>hormoonravi (ATC tamoksifeen, anastrosool, letrosool, eksemestaan, gosereliin) </a:t>
          </a:r>
          <a:r>
            <a:rPr lang="en-US" sz="1200">
              <a:solidFill>
                <a:schemeClr val="dk1"/>
              </a:solidFill>
              <a:latin typeface="Times New Roman" panose="02020603050405020304" pitchFamily="18" charset="0"/>
              <a:ea typeface="+mn-ea"/>
              <a:cs typeface="Times New Roman" panose="02020603050405020304" pitchFamily="18" charset="0"/>
            </a:rPr>
            <a:t>või teostatud operatsioon</a:t>
          </a:r>
          <a:r>
            <a:rPr lang="et-EE" sz="1200">
              <a:solidFill>
                <a:schemeClr val="dk1"/>
              </a:solidFill>
              <a:latin typeface="Times New Roman" panose="02020603050405020304" pitchFamily="18" charset="0"/>
              <a:ea typeface="+mn-ea"/>
              <a:cs typeface="Times New Roman" panose="02020603050405020304" pitchFamily="18" charset="0"/>
            </a:rPr>
            <a:t> (HAB, HAC või PJD kõik koodid).</a:t>
          </a:r>
        </a:p>
        <a:p>
          <a:pPr algn="l"/>
          <a:r>
            <a:rPr lang="et-EE" sz="1200">
              <a:solidFill>
                <a:schemeClr val="dk1"/>
              </a:solidFill>
              <a:latin typeface="Times New Roman" panose="02020603050405020304" pitchFamily="18" charset="0"/>
              <a:ea typeface="+mn-ea"/>
              <a:cs typeface="Times New Roman" panose="02020603050405020304" pitchFamily="18" charset="0"/>
            </a:rPr>
            <a:t>Aktiivravi saanute info on seotud esmasdiagnoosinud raviasutusega. See tähendab, kui esmasdiagnoosi saanud raviasutus ise aktiivravi ei määra, on patsient aktiivravi saamiseks edasi suunatud ja patsient on 42 päeva jooksul vajalikule ravile saanud.</a:t>
          </a:r>
        </a:p>
        <a:p>
          <a:pPr marL="0" marR="0" indent="0" algn="l" defTabSz="914400" eaLnBrk="1" fontAlgn="auto" latinLnBrk="0" hangingPunct="1">
            <a:lnSpc>
              <a:spcPct val="100000"/>
            </a:lnSpc>
            <a:spcBef>
              <a:spcPts val="0"/>
            </a:spcBef>
            <a:spcAft>
              <a:spcPts val="0"/>
            </a:spcAft>
            <a:buClrTx/>
            <a:buSzTx/>
            <a:buFontTx/>
            <a:buNone/>
            <a:tabLst/>
            <a:defRPr/>
          </a:pPr>
          <a:endParaRPr lang="et-EE" sz="1200">
            <a:solidFill>
              <a:schemeClr val="dk1"/>
            </a:solidFill>
            <a:latin typeface="Times New Roman" panose="02020603050405020304" pitchFamily="18" charset="0"/>
            <a:ea typeface="+mn-ea"/>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t-EE" sz="1200">
              <a:solidFill>
                <a:schemeClr val="dk1"/>
              </a:solidFill>
              <a:latin typeface="Times New Roman" panose="02020603050405020304" pitchFamily="18" charset="0"/>
              <a:ea typeface="+mn-ea"/>
              <a:cs typeface="Times New Roman" panose="02020603050405020304" pitchFamily="18" charset="0"/>
            </a:rPr>
            <a:t>*eriala kood puudub (mammoloogi erialaga raviarved puuduvad)</a:t>
          </a:r>
        </a:p>
        <a:p>
          <a:pPr algn="l"/>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r>
            <a:rPr lang="et-EE" sz="1200" b="1">
              <a:solidFill>
                <a:schemeClr val="accent1">
                  <a:lumMod val="75000"/>
                </a:schemeClr>
              </a:solidFill>
              <a:latin typeface="Times New Roman" panose="02020603050405020304" pitchFamily="18" charset="0"/>
              <a:cs typeface="Times New Roman" panose="02020603050405020304" pitchFamily="18" charset="0"/>
            </a:rPr>
            <a:t>Faili  kirjeldus</a:t>
          </a:r>
        </a:p>
        <a:p>
          <a:pPr algn="l"/>
          <a:r>
            <a:rPr lang="et-EE" sz="1200">
              <a:latin typeface="Times New Roman" panose="02020603050405020304" pitchFamily="18" charset="0"/>
              <a:cs typeface="Times New Roman" panose="02020603050405020304" pitchFamily="18" charset="0"/>
            </a:rPr>
            <a:t>Lehel </a:t>
          </a:r>
          <a:r>
            <a:rPr lang="et-EE" sz="1200" i="1">
              <a:latin typeface="Times New Roman" panose="02020603050405020304" pitchFamily="18" charset="0"/>
              <a:cs typeface="Times New Roman" panose="02020603050405020304" pitchFamily="18" charset="0"/>
            </a:rPr>
            <a:t>"Aruandesse"</a:t>
          </a:r>
          <a:r>
            <a:rPr lang="et-EE" sz="1200">
              <a:latin typeface="Times New Roman" panose="02020603050405020304" pitchFamily="18" charset="0"/>
              <a:cs typeface="Times New Roman" panose="02020603050405020304" pitchFamily="18" charset="0"/>
            </a:rPr>
            <a:t> on aruandes oleva indikaatori joonis koos andmetega.</a:t>
          </a:r>
        </a:p>
        <a:p>
          <a:pPr algn="l"/>
          <a:endParaRPr lang="en-US" sz="1200">
            <a:latin typeface="Times New Roman" panose="02020603050405020304" pitchFamily="18" charset="0"/>
            <a:cs typeface="Times New Roman" panose="02020603050405020304" pitchFamily="18" charset="0"/>
          </a:endParaRPr>
        </a:p>
        <a:p>
          <a:pPr algn="l"/>
          <a:endParaRPr lang="et-EE"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238125</xdr:colOff>
      <xdr:row>0</xdr:row>
      <xdr:rowOff>0</xdr:rowOff>
    </xdr:from>
    <xdr:to>
      <xdr:col>18</xdr:col>
      <xdr:colOff>390525</xdr:colOff>
      <xdr:row>17</xdr:row>
      <xdr:rowOff>123825</xdr:rowOff>
    </xdr:to>
    <xdr:graphicFrame macro="">
      <xdr:nvGraphicFramePr>
        <xdr:cNvPr id="2" name="Chart 1">
          <a:extLst>
            <a:ext uri="{FF2B5EF4-FFF2-40B4-BE49-F238E27FC236}">
              <a16:creationId xmlns:a16="http://schemas.microsoft.com/office/drawing/2014/main" id="{5975C0CA-DF48-46FA-B2B8-C741EAC22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19</xdr:row>
      <xdr:rowOff>28575</xdr:rowOff>
    </xdr:from>
    <xdr:to>
      <xdr:col>17</xdr:col>
      <xdr:colOff>561975</xdr:colOff>
      <xdr:row>38</xdr:row>
      <xdr:rowOff>57150</xdr:rowOff>
    </xdr:to>
    <xdr:graphicFrame macro="">
      <xdr:nvGraphicFramePr>
        <xdr:cNvPr id="3" name="Chart 2">
          <a:extLst>
            <a:ext uri="{FF2B5EF4-FFF2-40B4-BE49-F238E27FC236}">
              <a16:creationId xmlns:a16="http://schemas.microsoft.com/office/drawing/2014/main" id="{99B6A66E-CD97-4FBA-B279-E0F231DD8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257175</xdr:colOff>
      <xdr:row>1</xdr:row>
      <xdr:rowOff>9525</xdr:rowOff>
    </xdr:from>
    <xdr:to>
      <xdr:col>17</xdr:col>
      <xdr:colOff>76200</xdr:colOff>
      <xdr:row>18</xdr:row>
      <xdr:rowOff>133350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20</xdr:row>
      <xdr:rowOff>9525</xdr:rowOff>
    </xdr:from>
    <xdr:to>
      <xdr:col>17</xdr:col>
      <xdr:colOff>209550</xdr:colOff>
      <xdr:row>39</xdr:row>
      <xdr:rowOff>38100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123825</xdr:colOff>
      <xdr:row>1</xdr:row>
      <xdr:rowOff>57150</xdr:rowOff>
    </xdr:from>
    <xdr:to>
      <xdr:col>37</xdr:col>
      <xdr:colOff>323850</xdr:colOff>
      <xdr:row>18</xdr:row>
      <xdr:rowOff>180975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36"/>
  <sheetViews>
    <sheetView tabSelected="1" workbookViewId="0">
      <selection activeCell="J27" sqref="J27"/>
    </sheetView>
  </sheetViews>
  <sheetFormatPr defaultRowHeight="15" x14ac:dyDescent="0.25"/>
  <sheetData>
    <row r="3" spans="19:20" x14ac:dyDescent="0.25">
      <c r="S3" s="4"/>
      <c r="T3" s="4"/>
    </row>
    <row r="31" spans="1:9" x14ac:dyDescent="0.25">
      <c r="A31" s="12"/>
      <c r="B31" s="13"/>
      <c r="C31" s="13"/>
      <c r="D31" s="13"/>
      <c r="E31" s="13"/>
      <c r="F31" s="13"/>
      <c r="G31" s="13"/>
      <c r="H31" s="13"/>
      <c r="I31" s="13"/>
    </row>
    <row r="32" spans="1:9" x14ac:dyDescent="0.25">
      <c r="A32" s="13"/>
      <c r="B32" s="13"/>
      <c r="C32" s="13"/>
      <c r="D32" s="13"/>
      <c r="E32" s="13"/>
      <c r="F32" s="13"/>
      <c r="G32" s="13"/>
      <c r="H32" s="13"/>
      <c r="I32" s="13"/>
    </row>
    <row r="33" spans="1:9" x14ac:dyDescent="0.25">
      <c r="A33" s="13"/>
      <c r="B33" s="13"/>
      <c r="C33" s="13"/>
      <c r="D33" s="13"/>
      <c r="E33" s="13"/>
      <c r="F33" s="13"/>
      <c r="G33" s="13"/>
      <c r="H33" s="13"/>
      <c r="I33" s="13"/>
    </row>
    <row r="34" spans="1:9" x14ac:dyDescent="0.25">
      <c r="A34" s="13"/>
      <c r="B34" s="13"/>
      <c r="C34" s="13"/>
      <c r="D34" s="13"/>
      <c r="E34" s="13"/>
      <c r="F34" s="13"/>
      <c r="G34" s="13"/>
      <c r="H34" s="13"/>
      <c r="I34" s="13"/>
    </row>
    <row r="35" spans="1:9" x14ac:dyDescent="0.25">
      <c r="A35" s="13"/>
      <c r="B35" s="13"/>
      <c r="C35" s="13"/>
      <c r="D35" s="13"/>
      <c r="E35" s="13"/>
      <c r="F35" s="13"/>
      <c r="G35" s="13"/>
      <c r="H35" s="13"/>
      <c r="I35" s="13"/>
    </row>
    <row r="36" spans="1:9" x14ac:dyDescent="0.25">
      <c r="A36" s="13"/>
      <c r="B36" s="13"/>
      <c r="C36" s="13"/>
      <c r="D36" s="13"/>
      <c r="E36" s="13"/>
      <c r="F36" s="13"/>
      <c r="G36" s="13"/>
      <c r="H36" s="13"/>
      <c r="I36"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workbookViewId="0">
      <selection activeCell="E23" sqref="E23"/>
    </sheetView>
  </sheetViews>
  <sheetFormatPr defaultRowHeight="15" x14ac:dyDescent="0.25"/>
  <cols>
    <col min="2" max="2" width="18.28515625" customWidth="1"/>
    <col min="4" max="4" width="20.5703125" customWidth="1"/>
    <col min="5" max="5" width="27.42578125" customWidth="1"/>
    <col min="6" max="6" width="27.7109375" customWidth="1"/>
    <col min="7" max="7" width="16.5703125" customWidth="1"/>
    <col min="9" max="9" width="6.85546875" customWidth="1"/>
    <col min="13" max="13" width="12.140625" customWidth="1"/>
    <col min="26" max="26" width="20.7109375" customWidth="1"/>
    <col min="27" max="27" width="17.42578125" customWidth="1"/>
  </cols>
  <sheetData>
    <row r="1" spans="1:17" ht="15" customHeight="1" x14ac:dyDescent="0.25">
      <c r="A1" s="32" t="s">
        <v>0</v>
      </c>
      <c r="B1" s="32"/>
      <c r="C1" s="32"/>
      <c r="D1" s="32"/>
      <c r="E1" s="32"/>
      <c r="F1" s="32"/>
      <c r="G1" s="32"/>
      <c r="H1" s="32"/>
      <c r="I1" s="32"/>
      <c r="J1" s="32"/>
      <c r="K1" s="32"/>
      <c r="L1" s="1"/>
      <c r="M1" s="1"/>
      <c r="N1" s="1"/>
      <c r="O1" s="1"/>
      <c r="P1" s="1"/>
      <c r="Q1" s="1"/>
    </row>
    <row r="3" spans="1:17" x14ac:dyDescent="0.25">
      <c r="A3" s="24" t="s">
        <v>1</v>
      </c>
      <c r="B3" s="24"/>
      <c r="C3" s="24" t="s">
        <v>9</v>
      </c>
      <c r="D3" s="33" t="s">
        <v>20</v>
      </c>
      <c r="E3" s="31" t="s">
        <v>21</v>
      </c>
      <c r="F3" s="31" t="s">
        <v>22</v>
      </c>
      <c r="G3" s="31" t="s">
        <v>24</v>
      </c>
    </row>
    <row r="4" spans="1:17" x14ac:dyDescent="0.25">
      <c r="A4" s="24"/>
      <c r="B4" s="24"/>
      <c r="C4" s="24"/>
      <c r="D4" s="34"/>
      <c r="E4" s="24"/>
      <c r="F4" s="24"/>
      <c r="G4" s="31"/>
    </row>
    <row r="5" spans="1:17" x14ac:dyDescent="0.25">
      <c r="A5" s="24"/>
      <c r="B5" s="24"/>
      <c r="C5" s="24"/>
      <c r="D5" s="34"/>
      <c r="E5" s="24"/>
      <c r="F5" s="24"/>
      <c r="G5" s="31"/>
    </row>
    <row r="6" spans="1:17" ht="56.25" customHeight="1" x14ac:dyDescent="0.25">
      <c r="A6" s="24"/>
      <c r="B6" s="24"/>
      <c r="C6" s="24"/>
      <c r="D6" s="34"/>
      <c r="E6" s="24"/>
      <c r="F6" s="24"/>
      <c r="G6" s="31"/>
      <c r="J6" s="16" t="s">
        <v>25</v>
      </c>
      <c r="K6" s="16" t="s">
        <v>26</v>
      </c>
      <c r="L6" s="16" t="s">
        <v>27</v>
      </c>
      <c r="M6" s="16" t="s">
        <v>28</v>
      </c>
    </row>
    <row r="7" spans="1:17" x14ac:dyDescent="0.25">
      <c r="A7" s="25" t="s">
        <v>2</v>
      </c>
      <c r="B7" s="26"/>
      <c r="C7" s="2" t="s">
        <v>3</v>
      </c>
      <c r="D7" s="2">
        <v>376</v>
      </c>
      <c r="E7" s="2">
        <v>336</v>
      </c>
      <c r="F7" s="8">
        <f>E7/D7</f>
        <v>0.8936170212765957</v>
      </c>
      <c r="G7" s="18" t="str">
        <f>J7*100&amp;-K7*100&amp;"%"</f>
        <v>85,7-92,2%</v>
      </c>
      <c r="H7" s="11">
        <f t="shared" ref="H7:H15" si="0">$F$16</f>
        <v>0.80532043530834341</v>
      </c>
      <c r="I7" s="11">
        <v>0.95</v>
      </c>
      <c r="J7" s="17">
        <v>0.85699999999999998</v>
      </c>
      <c r="K7" s="17">
        <v>0.92200000000000004</v>
      </c>
      <c r="L7" s="17">
        <f>F7-J7</f>
        <v>3.6617021276595718E-2</v>
      </c>
      <c r="M7" s="17">
        <f>K7-F7</f>
        <v>2.838297872340434E-2</v>
      </c>
    </row>
    <row r="8" spans="1:17" x14ac:dyDescent="0.25">
      <c r="A8" s="27"/>
      <c r="B8" s="28"/>
      <c r="C8" s="2" t="s">
        <v>4</v>
      </c>
      <c r="D8" s="2">
        <v>285</v>
      </c>
      <c r="E8" s="2">
        <v>203</v>
      </c>
      <c r="F8" s="8">
        <f t="shared" ref="F8:F16" si="1">E8/D8</f>
        <v>0.71228070175438596</v>
      </c>
      <c r="G8" s="18" t="str">
        <f t="shared" ref="G8:G16" si="2">J8*100&amp;-K8*100&amp;"%"</f>
        <v>65,5-76,3%</v>
      </c>
      <c r="H8" s="11">
        <f t="shared" si="0"/>
        <v>0.80532043530834341</v>
      </c>
      <c r="I8" s="11">
        <v>0.95</v>
      </c>
      <c r="J8" s="17">
        <v>0.65500000000000003</v>
      </c>
      <c r="K8" s="17">
        <v>0.76300000000000001</v>
      </c>
      <c r="L8" s="17">
        <f t="shared" ref="L8:L16" si="3">F8-J8</f>
        <v>5.7280701754385932E-2</v>
      </c>
      <c r="M8" s="17">
        <f t="shared" ref="M8:M16" si="4">K8-F8</f>
        <v>5.0719298245614053E-2</v>
      </c>
    </row>
    <row r="9" spans="1:17" x14ac:dyDescent="0.25">
      <c r="A9" s="29"/>
      <c r="B9" s="30"/>
      <c r="C9" s="3" t="s">
        <v>5</v>
      </c>
      <c r="D9" s="5">
        <f>SUM(D7:D8)</f>
        <v>661</v>
      </c>
      <c r="E9" s="5">
        <f>SUM(E7:E8)</f>
        <v>539</v>
      </c>
      <c r="F9" s="9">
        <f t="shared" si="1"/>
        <v>0.81543116490166412</v>
      </c>
      <c r="G9" s="19" t="str">
        <f t="shared" si="2"/>
        <v>78,3-84,4%</v>
      </c>
      <c r="H9" s="11">
        <f t="shared" si="0"/>
        <v>0.80532043530834341</v>
      </c>
      <c r="I9" s="11">
        <v>0.95</v>
      </c>
      <c r="J9" s="17">
        <v>0.78300000000000003</v>
      </c>
      <c r="K9" s="17">
        <v>0.84399999999999997</v>
      </c>
      <c r="L9" s="17">
        <f t="shared" si="3"/>
        <v>3.2431164901664089E-2</v>
      </c>
      <c r="M9" s="17">
        <f t="shared" si="4"/>
        <v>2.8568835098335854E-2</v>
      </c>
    </row>
    <row r="10" spans="1:17" x14ac:dyDescent="0.25">
      <c r="A10" s="24" t="s">
        <v>6</v>
      </c>
      <c r="B10" s="24"/>
      <c r="C10" s="2" t="s">
        <v>7</v>
      </c>
      <c r="D10" s="2">
        <v>120</v>
      </c>
      <c r="E10" s="2">
        <v>103</v>
      </c>
      <c r="F10" s="8">
        <f t="shared" si="1"/>
        <v>0.85833333333333328</v>
      </c>
      <c r="G10" s="18" t="str">
        <f t="shared" si="2"/>
        <v>78-91,3%</v>
      </c>
      <c r="H10" s="11">
        <f t="shared" si="0"/>
        <v>0.80532043530834341</v>
      </c>
      <c r="I10" s="11">
        <v>0.95</v>
      </c>
      <c r="J10" s="17">
        <v>0.78</v>
      </c>
      <c r="K10" s="17">
        <v>0.91300000000000003</v>
      </c>
      <c r="L10" s="17">
        <f t="shared" si="3"/>
        <v>7.8333333333333255E-2</v>
      </c>
      <c r="M10" s="17">
        <f t="shared" si="4"/>
        <v>5.4666666666666752E-2</v>
      </c>
    </row>
    <row r="11" spans="1:17" x14ac:dyDescent="0.25">
      <c r="A11" s="24"/>
      <c r="B11" s="24"/>
      <c r="C11" s="2" t="s">
        <v>10</v>
      </c>
      <c r="D11" s="2">
        <v>8</v>
      </c>
      <c r="E11" s="2">
        <v>5</v>
      </c>
      <c r="F11" s="8">
        <f t="shared" si="1"/>
        <v>0.625</v>
      </c>
      <c r="G11" s="18" t="str">
        <f t="shared" si="2"/>
        <v>25,9-89,8%</v>
      </c>
      <c r="H11" s="11">
        <f t="shared" si="0"/>
        <v>0.80532043530834341</v>
      </c>
      <c r="I11" s="11">
        <v>0.95</v>
      </c>
      <c r="J11" s="17">
        <v>0.25900000000000001</v>
      </c>
      <c r="K11" s="17">
        <v>0.89800000000000002</v>
      </c>
      <c r="L11" s="17">
        <f t="shared" si="3"/>
        <v>0.36599999999999999</v>
      </c>
      <c r="M11" s="17">
        <f t="shared" si="4"/>
        <v>0.27300000000000002</v>
      </c>
    </row>
    <row r="12" spans="1:17" x14ac:dyDescent="0.25">
      <c r="A12" s="24"/>
      <c r="B12" s="24"/>
      <c r="C12" s="2" t="s">
        <v>11</v>
      </c>
      <c r="D12" s="2">
        <v>4</v>
      </c>
      <c r="E12" s="2">
        <v>1</v>
      </c>
      <c r="F12" s="8">
        <f t="shared" si="1"/>
        <v>0.25</v>
      </c>
      <c r="G12" s="18" t="str">
        <f t="shared" si="2"/>
        <v>1,3-78,1%</v>
      </c>
      <c r="H12" s="11">
        <f t="shared" si="0"/>
        <v>0.80532043530834341</v>
      </c>
      <c r="I12" s="11">
        <v>0.95</v>
      </c>
      <c r="J12" s="17">
        <v>1.2999999999999999E-2</v>
      </c>
      <c r="K12" s="17">
        <v>0.78100000000000003</v>
      </c>
      <c r="L12" s="17">
        <f t="shared" si="3"/>
        <v>0.23699999999999999</v>
      </c>
      <c r="M12" s="17">
        <f t="shared" si="4"/>
        <v>0.53100000000000003</v>
      </c>
    </row>
    <row r="13" spans="1:17" x14ac:dyDescent="0.25">
      <c r="A13" s="24"/>
      <c r="B13" s="24"/>
      <c r="C13" s="2" t="s">
        <v>12</v>
      </c>
      <c r="D13" s="2">
        <v>3</v>
      </c>
      <c r="E13" s="2">
        <v>3</v>
      </c>
      <c r="F13" s="8">
        <f t="shared" si="1"/>
        <v>1</v>
      </c>
      <c r="G13" s="18" t="str">
        <f t="shared" si="2"/>
        <v>31-100%</v>
      </c>
      <c r="H13" s="11">
        <f t="shared" si="0"/>
        <v>0.80532043530834341</v>
      </c>
      <c r="I13" s="11">
        <v>0.95</v>
      </c>
      <c r="J13" s="17">
        <v>0.31</v>
      </c>
      <c r="K13" s="17">
        <v>1</v>
      </c>
      <c r="L13" s="17">
        <f t="shared" si="3"/>
        <v>0.69</v>
      </c>
      <c r="M13" s="17">
        <f t="shared" si="4"/>
        <v>0</v>
      </c>
    </row>
    <row r="14" spans="1:17" x14ac:dyDescent="0.25">
      <c r="A14" s="24"/>
      <c r="B14" s="24"/>
      <c r="C14" s="3" t="s">
        <v>8</v>
      </c>
      <c r="D14" s="7">
        <f>SUM(D10:D13)</f>
        <v>135</v>
      </c>
      <c r="E14" s="7">
        <f>SUM(E10:E13)</f>
        <v>112</v>
      </c>
      <c r="F14" s="9">
        <f t="shared" si="1"/>
        <v>0.82962962962962961</v>
      </c>
      <c r="G14" s="19" t="str">
        <f t="shared" si="2"/>
        <v>75,3-88,7%</v>
      </c>
      <c r="H14" s="11">
        <f t="shared" si="0"/>
        <v>0.80532043530834341</v>
      </c>
      <c r="I14" s="11">
        <v>0.95</v>
      </c>
      <c r="J14" s="17">
        <v>0.753</v>
      </c>
      <c r="K14" s="17">
        <v>0.88700000000000001</v>
      </c>
      <c r="L14" s="17">
        <f t="shared" si="3"/>
        <v>7.6629629629629603E-2</v>
      </c>
      <c r="M14" s="17">
        <f t="shared" si="4"/>
        <v>5.7370370370370405E-2</v>
      </c>
    </row>
    <row r="15" spans="1:17" x14ac:dyDescent="0.25">
      <c r="A15" s="20" t="s">
        <v>13</v>
      </c>
      <c r="B15" s="21"/>
      <c r="C15" s="3" t="s">
        <v>14</v>
      </c>
      <c r="D15" s="7">
        <v>31</v>
      </c>
      <c r="E15" s="5">
        <v>15</v>
      </c>
      <c r="F15" s="9">
        <f t="shared" si="1"/>
        <v>0.4838709677419355</v>
      </c>
      <c r="G15" s="19" t="str">
        <f t="shared" si="2"/>
        <v>30,6-66,6%</v>
      </c>
      <c r="H15" s="11">
        <f t="shared" si="0"/>
        <v>0.80532043530834341</v>
      </c>
      <c r="I15" s="11">
        <v>0.95</v>
      </c>
      <c r="J15" s="17">
        <v>0.30599999999999999</v>
      </c>
      <c r="K15" s="17">
        <v>0.66600000000000004</v>
      </c>
      <c r="L15" s="17">
        <f t="shared" si="3"/>
        <v>0.1778709677419355</v>
      </c>
      <c r="M15" s="17">
        <f t="shared" si="4"/>
        <v>0.18212903225806454</v>
      </c>
    </row>
    <row r="16" spans="1:17" x14ac:dyDescent="0.25">
      <c r="A16" s="22" t="s">
        <v>15</v>
      </c>
      <c r="B16" s="23"/>
      <c r="C16" s="5"/>
      <c r="D16" s="7">
        <f>SUM(D9,D14,D15)</f>
        <v>827</v>
      </c>
      <c r="E16" s="7">
        <f>SUM(E9,E14,E15)</f>
        <v>666</v>
      </c>
      <c r="F16" s="9">
        <f t="shared" si="1"/>
        <v>0.80532043530834341</v>
      </c>
      <c r="G16" s="19" t="str">
        <f t="shared" si="2"/>
        <v>77,6-83,1%</v>
      </c>
      <c r="H16" s="10"/>
      <c r="J16" s="17">
        <v>0.77600000000000002</v>
      </c>
      <c r="K16" s="17">
        <v>0.83099999999999996</v>
      </c>
      <c r="L16" s="17">
        <f t="shared" si="3"/>
        <v>2.9320435308343384E-2</v>
      </c>
      <c r="M16" s="17">
        <f t="shared" si="4"/>
        <v>2.5679564691656553E-2</v>
      </c>
    </row>
    <row r="20" spans="1:26" x14ac:dyDescent="0.25">
      <c r="Y20" s="15"/>
      <c r="Z20" s="14"/>
    </row>
    <row r="21" spans="1:26" x14ac:dyDescent="0.25">
      <c r="Y21" s="15"/>
      <c r="Z21" s="14"/>
    </row>
    <row r="22" spans="1:26" x14ac:dyDescent="0.25">
      <c r="Y22" s="15"/>
      <c r="Z22" s="14"/>
    </row>
    <row r="23" spans="1:26" x14ac:dyDescent="0.25">
      <c r="Y23" s="15"/>
      <c r="Z23" s="14"/>
    </row>
    <row r="24" spans="1:26" x14ac:dyDescent="0.25">
      <c r="Y24" s="15"/>
      <c r="Z24" s="14"/>
    </row>
    <row r="25" spans="1:26" x14ac:dyDescent="0.25">
      <c r="A25" s="24" t="s">
        <v>1</v>
      </c>
      <c r="B25" s="24"/>
      <c r="C25" s="24" t="s">
        <v>9</v>
      </c>
      <c r="D25" s="33" t="s">
        <v>23</v>
      </c>
      <c r="E25" s="31" t="s">
        <v>21</v>
      </c>
      <c r="F25" s="31" t="s">
        <v>22</v>
      </c>
      <c r="G25" s="31" t="s">
        <v>24</v>
      </c>
    </row>
    <row r="26" spans="1:26" x14ac:dyDescent="0.25">
      <c r="A26" s="24"/>
      <c r="B26" s="24"/>
      <c r="C26" s="24"/>
      <c r="D26" s="34"/>
      <c r="E26" s="24"/>
      <c r="F26" s="24"/>
      <c r="G26" s="31"/>
    </row>
    <row r="27" spans="1:26" x14ac:dyDescent="0.25">
      <c r="A27" s="24"/>
      <c r="B27" s="24"/>
      <c r="C27" s="24"/>
      <c r="D27" s="34"/>
      <c r="E27" s="24"/>
      <c r="F27" s="24"/>
      <c r="G27" s="31"/>
    </row>
    <row r="28" spans="1:26" ht="34.5" customHeight="1" x14ac:dyDescent="0.25">
      <c r="A28" s="24"/>
      <c r="B28" s="24"/>
      <c r="C28" s="24"/>
      <c r="D28" s="34"/>
      <c r="E28" s="24"/>
      <c r="F28" s="24"/>
      <c r="G28" s="31"/>
      <c r="J28" s="16" t="s">
        <v>25</v>
      </c>
      <c r="K28" s="16" t="s">
        <v>26</v>
      </c>
      <c r="L28" s="16" t="s">
        <v>27</v>
      </c>
      <c r="M28" s="16" t="s">
        <v>28</v>
      </c>
    </row>
    <row r="29" spans="1:26" x14ac:dyDescent="0.25">
      <c r="A29" s="25" t="s">
        <v>2</v>
      </c>
      <c r="B29" s="26"/>
      <c r="C29" s="2" t="s">
        <v>3</v>
      </c>
      <c r="D29" s="2">
        <v>344</v>
      </c>
      <c r="E29" s="2">
        <v>296</v>
      </c>
      <c r="F29" s="8">
        <f>E29/D29</f>
        <v>0.86046511627906974</v>
      </c>
      <c r="G29" s="18" t="str">
        <f>J29*100&amp;-K29*100&amp;"%"</f>
        <v>81,8-89,4%</v>
      </c>
      <c r="H29" s="11">
        <f>$F$38</f>
        <v>0.75531914893617025</v>
      </c>
      <c r="J29" s="17">
        <v>0.81799999999999995</v>
      </c>
      <c r="K29" s="17">
        <v>0.89400000000000002</v>
      </c>
      <c r="L29" s="17">
        <f>F29-J29</f>
        <v>4.2465116279069792E-2</v>
      </c>
      <c r="M29" s="17">
        <f>K29-F29</f>
        <v>3.3534883720930275E-2</v>
      </c>
    </row>
    <row r="30" spans="1:26" x14ac:dyDescent="0.25">
      <c r="A30" s="27"/>
      <c r="B30" s="28"/>
      <c r="C30" s="2" t="s">
        <v>4</v>
      </c>
      <c r="D30" s="2">
        <v>168</v>
      </c>
      <c r="E30">
        <v>90</v>
      </c>
      <c r="F30" s="8">
        <f t="shared" ref="F30:F38" si="5">E30/D30</f>
        <v>0.5357142857142857</v>
      </c>
      <c r="G30" s="18" t="str">
        <f t="shared" ref="G30:G38" si="6">J30*100&amp;-K30*100&amp;"%"</f>
        <v>45,7-61,2%</v>
      </c>
      <c r="H30" s="11">
        <f t="shared" ref="H30:H37" si="7">$F$38</f>
        <v>0.75531914893617025</v>
      </c>
      <c r="J30" s="17">
        <v>0.45700000000000002</v>
      </c>
      <c r="K30" s="17">
        <v>0.61199999999999999</v>
      </c>
      <c r="L30" s="17">
        <f t="shared" ref="L30:L38" si="8">F30-J30</f>
        <v>7.8714285714285681E-2</v>
      </c>
      <c r="M30" s="17">
        <f t="shared" ref="M30:M38" si="9">K30-F30</f>
        <v>7.628571428571429E-2</v>
      </c>
    </row>
    <row r="31" spans="1:26" x14ac:dyDescent="0.25">
      <c r="A31" s="29"/>
      <c r="B31" s="30"/>
      <c r="C31" s="3" t="s">
        <v>5</v>
      </c>
      <c r="D31" s="5">
        <f>SUM(D29:D30)</f>
        <v>512</v>
      </c>
      <c r="E31" s="5">
        <f>SUM(E29:E30)</f>
        <v>386</v>
      </c>
      <c r="F31" s="9">
        <f t="shared" si="5"/>
        <v>0.75390625</v>
      </c>
      <c r="G31" s="18" t="str">
        <f t="shared" si="6"/>
        <v>71,4-79%</v>
      </c>
      <c r="H31" s="11">
        <f t="shared" si="7"/>
        <v>0.75531914893617025</v>
      </c>
      <c r="J31" s="17">
        <v>0.71399999999999997</v>
      </c>
      <c r="K31" s="17">
        <v>0.79</v>
      </c>
      <c r="L31" s="17">
        <f t="shared" si="8"/>
        <v>3.9906250000000032E-2</v>
      </c>
      <c r="M31" s="17">
        <f t="shared" si="9"/>
        <v>3.6093750000000036E-2</v>
      </c>
    </row>
    <row r="32" spans="1:26" x14ac:dyDescent="0.25">
      <c r="A32" s="24" t="s">
        <v>6</v>
      </c>
      <c r="B32" s="24"/>
      <c r="C32" s="2" t="s">
        <v>7</v>
      </c>
      <c r="D32" s="2">
        <v>114</v>
      </c>
      <c r="E32" s="2">
        <v>97</v>
      </c>
      <c r="F32" s="8">
        <f t="shared" si="5"/>
        <v>0.85087719298245612</v>
      </c>
      <c r="G32" s="18" t="str">
        <f t="shared" si="6"/>
        <v>76,9-90,8%</v>
      </c>
      <c r="H32" s="11">
        <f t="shared" si="7"/>
        <v>0.75531914893617025</v>
      </c>
      <c r="J32" s="17">
        <v>0.76900000000000002</v>
      </c>
      <c r="K32" s="17">
        <v>0.90800000000000003</v>
      </c>
      <c r="L32" s="17">
        <f t="shared" si="8"/>
        <v>8.1877192982456104E-2</v>
      </c>
      <c r="M32" s="17">
        <f t="shared" si="9"/>
        <v>5.7122807017543908E-2</v>
      </c>
    </row>
    <row r="33" spans="1:13" x14ac:dyDescent="0.25">
      <c r="A33" s="24"/>
      <c r="B33" s="24"/>
      <c r="C33" s="2" t="s">
        <v>10</v>
      </c>
      <c r="D33" s="2">
        <v>5</v>
      </c>
      <c r="E33" s="2">
        <v>3</v>
      </c>
      <c r="F33" s="8">
        <f t="shared" si="5"/>
        <v>0.6</v>
      </c>
      <c r="G33" s="18" t="str">
        <f t="shared" si="6"/>
        <v>17-92,7%</v>
      </c>
      <c r="H33" s="11">
        <f t="shared" si="7"/>
        <v>0.75531914893617025</v>
      </c>
      <c r="J33" s="17">
        <v>0.17</v>
      </c>
      <c r="K33" s="17">
        <v>0.92700000000000005</v>
      </c>
      <c r="L33" s="17">
        <f t="shared" si="8"/>
        <v>0.42999999999999994</v>
      </c>
      <c r="M33" s="17">
        <f t="shared" si="9"/>
        <v>0.32700000000000007</v>
      </c>
    </row>
    <row r="34" spans="1:13" x14ac:dyDescent="0.25">
      <c r="A34" s="24"/>
      <c r="B34" s="24"/>
      <c r="C34" s="2" t="s">
        <v>11</v>
      </c>
      <c r="D34" s="2">
        <v>4</v>
      </c>
      <c r="E34" s="2">
        <v>1</v>
      </c>
      <c r="F34" s="8">
        <f t="shared" si="5"/>
        <v>0.25</v>
      </c>
      <c r="G34" s="18" t="str">
        <f t="shared" si="6"/>
        <v>1,3-78,1%</v>
      </c>
      <c r="H34" s="11">
        <f t="shared" si="7"/>
        <v>0.75531914893617025</v>
      </c>
      <c r="J34" s="17">
        <v>1.2999999999999999E-2</v>
      </c>
      <c r="K34" s="17">
        <v>0.78100000000000003</v>
      </c>
      <c r="L34" s="17">
        <f t="shared" si="8"/>
        <v>0.23699999999999999</v>
      </c>
      <c r="M34" s="17">
        <f t="shared" si="9"/>
        <v>0.53100000000000003</v>
      </c>
    </row>
    <row r="35" spans="1:13" x14ac:dyDescent="0.25">
      <c r="A35" s="24"/>
      <c r="B35" s="24"/>
      <c r="C35" s="2" t="s">
        <v>12</v>
      </c>
      <c r="D35" s="2">
        <v>2</v>
      </c>
      <c r="E35" s="2">
        <v>1</v>
      </c>
      <c r="F35" s="8">
        <f t="shared" si="5"/>
        <v>0.5</v>
      </c>
      <c r="G35" s="18" t="str">
        <f t="shared" si="6"/>
        <v>9,5-90,6%</v>
      </c>
      <c r="H35" s="11">
        <f t="shared" si="7"/>
        <v>0.75531914893617025</v>
      </c>
      <c r="J35" s="17">
        <v>9.5000000000000001E-2</v>
      </c>
      <c r="K35" s="17">
        <v>0.90600000000000003</v>
      </c>
      <c r="L35" s="17">
        <f t="shared" si="8"/>
        <v>0.40500000000000003</v>
      </c>
      <c r="M35" s="17">
        <f t="shared" si="9"/>
        <v>0.40600000000000003</v>
      </c>
    </row>
    <row r="36" spans="1:13" x14ac:dyDescent="0.25">
      <c r="A36" s="24"/>
      <c r="B36" s="24"/>
      <c r="C36" s="3" t="s">
        <v>8</v>
      </c>
      <c r="D36" s="7">
        <f>SUM(D32:D35)</f>
        <v>125</v>
      </c>
      <c r="E36" s="7">
        <f>SUM(E32:E35)</f>
        <v>102</v>
      </c>
      <c r="F36" s="9">
        <f t="shared" si="5"/>
        <v>0.81599999999999995</v>
      </c>
      <c r="G36" s="18" t="str">
        <f t="shared" si="6"/>
        <v>73,5-87,8%</v>
      </c>
      <c r="H36" s="11">
        <f t="shared" si="7"/>
        <v>0.75531914893617025</v>
      </c>
      <c r="J36" s="17">
        <v>0.73499999999999999</v>
      </c>
      <c r="K36" s="17">
        <v>0.878</v>
      </c>
      <c r="L36" s="17">
        <f t="shared" si="8"/>
        <v>8.0999999999999961E-2</v>
      </c>
      <c r="M36" s="17">
        <f t="shared" si="9"/>
        <v>6.2000000000000055E-2</v>
      </c>
    </row>
    <row r="37" spans="1:13" x14ac:dyDescent="0.25">
      <c r="A37" s="20" t="s">
        <v>13</v>
      </c>
      <c r="B37" s="21"/>
      <c r="C37" s="3" t="s">
        <v>14</v>
      </c>
      <c r="D37" s="7">
        <v>21</v>
      </c>
      <c r="E37" s="5">
        <v>9</v>
      </c>
      <c r="F37" s="9">
        <f t="shared" si="5"/>
        <v>0.42857142857142855</v>
      </c>
      <c r="G37" s="18" t="str">
        <f t="shared" si="6"/>
        <v>22,6-65,6%</v>
      </c>
      <c r="H37" s="11">
        <f t="shared" si="7"/>
        <v>0.75531914893617025</v>
      </c>
      <c r="J37" s="17">
        <v>0.22600000000000001</v>
      </c>
      <c r="K37" s="17">
        <v>0.65600000000000003</v>
      </c>
      <c r="L37" s="17">
        <f t="shared" si="8"/>
        <v>0.20257142857142854</v>
      </c>
      <c r="M37" s="17">
        <f t="shared" si="9"/>
        <v>0.22742857142857148</v>
      </c>
    </row>
    <row r="38" spans="1:13" x14ac:dyDescent="0.25">
      <c r="A38" s="22" t="s">
        <v>15</v>
      </c>
      <c r="B38" s="23"/>
      <c r="C38" s="5"/>
      <c r="D38" s="7">
        <f>SUM(D31,D36,D37)</f>
        <v>658</v>
      </c>
      <c r="E38" s="7">
        <f>SUM(E31,E36,E37)</f>
        <v>497</v>
      </c>
      <c r="F38" s="9">
        <f t="shared" si="5"/>
        <v>0.75531914893617025</v>
      </c>
      <c r="G38" s="18" t="str">
        <f t="shared" si="6"/>
        <v>72-78,7%</v>
      </c>
      <c r="J38" s="17">
        <v>0.72</v>
      </c>
      <c r="K38" s="17">
        <v>0.78700000000000003</v>
      </c>
      <c r="L38" s="17">
        <f t="shared" si="8"/>
        <v>3.5319148936170275E-2</v>
      </c>
      <c r="M38" s="17">
        <f t="shared" si="9"/>
        <v>3.1680851063829785E-2</v>
      </c>
    </row>
  </sheetData>
  <mergeCells count="21">
    <mergeCell ref="A7:B9"/>
    <mergeCell ref="A1:K1"/>
    <mergeCell ref="A3:B6"/>
    <mergeCell ref="C3:C6"/>
    <mergeCell ref="D3:D6"/>
    <mergeCell ref="E3:E6"/>
    <mergeCell ref="F3:F6"/>
    <mergeCell ref="G3:G6"/>
    <mergeCell ref="A10:B14"/>
    <mergeCell ref="A15:B15"/>
    <mergeCell ref="A16:B16"/>
    <mergeCell ref="A32:B36"/>
    <mergeCell ref="G25:G28"/>
    <mergeCell ref="D25:D28"/>
    <mergeCell ref="E25:E28"/>
    <mergeCell ref="F25:F28"/>
    <mergeCell ref="A37:B37"/>
    <mergeCell ref="A38:B38"/>
    <mergeCell ref="A25:B28"/>
    <mergeCell ref="C25:C28"/>
    <mergeCell ref="A29:B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workbookViewId="0">
      <selection activeCell="D43" sqref="D43"/>
    </sheetView>
  </sheetViews>
  <sheetFormatPr defaultRowHeight="15" x14ac:dyDescent="0.25"/>
  <cols>
    <col min="2" max="2" width="18.28515625" customWidth="1"/>
    <col min="4" max="4" width="20.5703125" customWidth="1"/>
    <col min="5" max="5" width="27.42578125" customWidth="1"/>
    <col min="6" max="6" width="27.7109375" customWidth="1"/>
    <col min="8" max="8" width="6.85546875" customWidth="1"/>
    <col min="12" max="12" width="17.140625" customWidth="1"/>
    <col min="25" max="25" width="20.7109375" customWidth="1"/>
    <col min="26" max="26" width="17.42578125" customWidth="1"/>
  </cols>
  <sheetData>
    <row r="1" spans="1:27" ht="15" customHeight="1" x14ac:dyDescent="0.25">
      <c r="A1" s="32" t="s">
        <v>0</v>
      </c>
      <c r="B1" s="32"/>
      <c r="C1" s="32"/>
      <c r="D1" s="32"/>
      <c r="E1" s="32"/>
      <c r="F1" s="32"/>
      <c r="G1" s="32"/>
      <c r="H1" s="32"/>
      <c r="I1" s="32"/>
      <c r="J1" s="32"/>
      <c r="K1" s="1"/>
      <c r="L1" s="1"/>
      <c r="M1" s="1"/>
      <c r="N1" s="1"/>
      <c r="O1" s="1"/>
      <c r="P1" s="1"/>
    </row>
    <row r="3" spans="1:27" x14ac:dyDescent="0.25">
      <c r="A3" s="24" t="s">
        <v>1</v>
      </c>
      <c r="B3" s="24"/>
      <c r="C3" s="24" t="s">
        <v>9</v>
      </c>
      <c r="D3" s="33" t="s">
        <v>16</v>
      </c>
      <c r="E3" s="31" t="s">
        <v>19</v>
      </c>
      <c r="F3" s="31" t="s">
        <v>18</v>
      </c>
      <c r="U3" s="24" t="s">
        <v>1</v>
      </c>
      <c r="V3" s="24"/>
      <c r="W3" s="24" t="s">
        <v>9</v>
      </c>
      <c r="X3" s="33" t="s">
        <v>16</v>
      </c>
      <c r="Y3" s="31" t="s">
        <v>19</v>
      </c>
      <c r="Z3" s="31" t="s">
        <v>18</v>
      </c>
    </row>
    <row r="4" spans="1:27" x14ac:dyDescent="0.25">
      <c r="A4" s="24"/>
      <c r="B4" s="24"/>
      <c r="C4" s="24"/>
      <c r="D4" s="34"/>
      <c r="E4" s="24"/>
      <c r="F4" s="24"/>
      <c r="U4" s="24"/>
      <c r="V4" s="24"/>
      <c r="W4" s="24"/>
      <c r="X4" s="34"/>
      <c r="Y4" s="24"/>
      <c r="Z4" s="24"/>
    </row>
    <row r="5" spans="1:27" x14ac:dyDescent="0.25">
      <c r="A5" s="24"/>
      <c r="B5" s="24"/>
      <c r="C5" s="24"/>
      <c r="D5" s="34"/>
      <c r="E5" s="24"/>
      <c r="F5" s="24"/>
      <c r="U5" s="24"/>
      <c r="V5" s="24"/>
      <c r="W5" s="24"/>
      <c r="X5" s="34"/>
      <c r="Y5" s="24"/>
      <c r="Z5" s="24"/>
    </row>
    <row r="6" spans="1:27" ht="51" customHeight="1" x14ac:dyDescent="0.25">
      <c r="A6" s="24"/>
      <c r="B6" s="24"/>
      <c r="C6" s="24"/>
      <c r="D6" s="34"/>
      <c r="E6" s="24"/>
      <c r="F6" s="24"/>
      <c r="U6" s="24"/>
      <c r="V6" s="24"/>
      <c r="W6" s="24"/>
      <c r="X6" s="34"/>
      <c r="Y6" s="24"/>
      <c r="Z6" s="24"/>
    </row>
    <row r="7" spans="1:27" x14ac:dyDescent="0.25">
      <c r="A7" s="25" t="s">
        <v>2</v>
      </c>
      <c r="B7" s="26"/>
      <c r="C7" s="2" t="s">
        <v>3</v>
      </c>
      <c r="D7" s="2">
        <v>433</v>
      </c>
      <c r="E7" s="2">
        <v>282</v>
      </c>
      <c r="F7" s="8">
        <f>E7/D7</f>
        <v>0.65127020785219403</v>
      </c>
      <c r="G7" s="11">
        <f t="shared" ref="G7:G15" si="0">$F$16</f>
        <v>0.4925544100801833</v>
      </c>
      <c r="H7" s="11">
        <v>0.95</v>
      </c>
      <c r="U7" s="25" t="s">
        <v>2</v>
      </c>
      <c r="V7" s="26"/>
      <c r="W7" s="2" t="s">
        <v>3</v>
      </c>
      <c r="X7" s="2">
        <v>433</v>
      </c>
      <c r="Y7" s="2">
        <v>312</v>
      </c>
      <c r="Z7" s="8">
        <f>Y7/X7</f>
        <v>0.72055427251732107</v>
      </c>
      <c r="AA7" s="11">
        <f>$Z$16</f>
        <v>0.66323024054982815</v>
      </c>
    </row>
    <row r="8" spans="1:27" x14ac:dyDescent="0.25">
      <c r="A8" s="27"/>
      <c r="B8" s="28"/>
      <c r="C8" s="2" t="s">
        <v>4</v>
      </c>
      <c r="D8" s="2">
        <v>280</v>
      </c>
      <c r="E8" s="2">
        <v>63</v>
      </c>
      <c r="F8" s="8">
        <f t="shared" ref="F8:F16" si="1">E8/D8</f>
        <v>0.22500000000000001</v>
      </c>
      <c r="G8" s="11">
        <f t="shared" si="0"/>
        <v>0.4925544100801833</v>
      </c>
      <c r="H8" s="11">
        <v>0.95</v>
      </c>
      <c r="U8" s="27"/>
      <c r="V8" s="28"/>
      <c r="W8" s="2" t="s">
        <v>4</v>
      </c>
      <c r="X8" s="2">
        <v>280</v>
      </c>
      <c r="Y8" s="2">
        <v>176</v>
      </c>
      <c r="Z8" s="8">
        <f t="shared" ref="Z8:Z16" si="2">Y8/X8</f>
        <v>0.62857142857142856</v>
      </c>
      <c r="AA8" s="11">
        <f t="shared" ref="AA8:AA15" si="3">$Z$16</f>
        <v>0.66323024054982815</v>
      </c>
    </row>
    <row r="9" spans="1:27" x14ac:dyDescent="0.25">
      <c r="A9" s="29"/>
      <c r="B9" s="30"/>
      <c r="C9" s="3" t="s">
        <v>5</v>
      </c>
      <c r="D9" s="5">
        <f>SUM(D7:D8)</f>
        <v>713</v>
      </c>
      <c r="E9" s="5">
        <f>SUM(E7:E8)</f>
        <v>345</v>
      </c>
      <c r="F9" s="9">
        <f t="shared" si="1"/>
        <v>0.4838709677419355</v>
      </c>
      <c r="G9" s="11">
        <f t="shared" si="0"/>
        <v>0.4925544100801833</v>
      </c>
      <c r="H9" s="11">
        <v>0.95</v>
      </c>
      <c r="U9" s="29"/>
      <c r="V9" s="30"/>
      <c r="W9" s="3" t="s">
        <v>5</v>
      </c>
      <c r="X9" s="5">
        <f>SUM(X7:X8)</f>
        <v>713</v>
      </c>
      <c r="Y9" s="5">
        <f>SUM(Y7:Y8)</f>
        <v>488</v>
      </c>
      <c r="Z9" s="9">
        <f t="shared" si="2"/>
        <v>0.68443197755960727</v>
      </c>
      <c r="AA9" s="11">
        <f t="shared" si="3"/>
        <v>0.66323024054982815</v>
      </c>
    </row>
    <row r="10" spans="1:27" x14ac:dyDescent="0.25">
      <c r="A10" s="24" t="s">
        <v>6</v>
      </c>
      <c r="B10" s="24"/>
      <c r="C10" s="2" t="s">
        <v>7</v>
      </c>
      <c r="D10" s="6">
        <v>104</v>
      </c>
      <c r="E10" s="6">
        <v>65</v>
      </c>
      <c r="F10" s="8">
        <f t="shared" si="1"/>
        <v>0.625</v>
      </c>
      <c r="G10" s="11">
        <f t="shared" si="0"/>
        <v>0.4925544100801833</v>
      </c>
      <c r="H10" s="11">
        <v>0.95</v>
      </c>
      <c r="U10" s="24" t="s">
        <v>6</v>
      </c>
      <c r="V10" s="24"/>
      <c r="W10" s="2" t="s">
        <v>7</v>
      </c>
      <c r="X10" s="6">
        <v>104</v>
      </c>
      <c r="Y10" s="6">
        <v>72</v>
      </c>
      <c r="Z10" s="8">
        <f t="shared" si="2"/>
        <v>0.69230769230769229</v>
      </c>
      <c r="AA10" s="11">
        <f t="shared" si="3"/>
        <v>0.66323024054982815</v>
      </c>
    </row>
    <row r="11" spans="1:27" x14ac:dyDescent="0.25">
      <c r="A11" s="24"/>
      <c r="B11" s="24"/>
      <c r="C11" s="2" t="s">
        <v>10</v>
      </c>
      <c r="D11" s="6">
        <v>6</v>
      </c>
      <c r="E11" s="6">
        <v>2</v>
      </c>
      <c r="F11" s="8">
        <f t="shared" si="1"/>
        <v>0.33333333333333331</v>
      </c>
      <c r="G11" s="11">
        <f t="shared" si="0"/>
        <v>0.4925544100801833</v>
      </c>
      <c r="H11" s="11">
        <v>0.95</v>
      </c>
      <c r="U11" s="24"/>
      <c r="V11" s="24"/>
      <c r="W11" s="2" t="s">
        <v>10</v>
      </c>
      <c r="X11" s="6">
        <v>6</v>
      </c>
      <c r="Y11" s="6">
        <v>2</v>
      </c>
      <c r="Z11" s="8">
        <f t="shared" si="2"/>
        <v>0.33333333333333331</v>
      </c>
      <c r="AA11" s="11">
        <f t="shared" si="3"/>
        <v>0.66323024054982815</v>
      </c>
    </row>
    <row r="12" spans="1:27" x14ac:dyDescent="0.25">
      <c r="A12" s="24"/>
      <c r="B12" s="24"/>
      <c r="C12" s="2" t="s">
        <v>11</v>
      </c>
      <c r="D12" s="6">
        <v>6</v>
      </c>
      <c r="E12" s="6">
        <v>0</v>
      </c>
      <c r="F12" s="8">
        <f t="shared" si="1"/>
        <v>0</v>
      </c>
      <c r="G12" s="11">
        <f t="shared" si="0"/>
        <v>0.4925544100801833</v>
      </c>
      <c r="H12" s="11">
        <v>0.95</v>
      </c>
      <c r="U12" s="24"/>
      <c r="V12" s="24"/>
      <c r="W12" s="2" t="s">
        <v>11</v>
      </c>
      <c r="X12" s="6">
        <v>6</v>
      </c>
      <c r="Y12" s="6">
        <v>0</v>
      </c>
      <c r="Z12" s="8">
        <f t="shared" si="2"/>
        <v>0</v>
      </c>
      <c r="AA12" s="11">
        <f t="shared" si="3"/>
        <v>0.66323024054982815</v>
      </c>
    </row>
    <row r="13" spans="1:27" x14ac:dyDescent="0.25">
      <c r="A13" s="24"/>
      <c r="B13" s="24"/>
      <c r="C13" s="2" t="s">
        <v>12</v>
      </c>
      <c r="D13" s="6">
        <v>10</v>
      </c>
      <c r="E13" s="6">
        <v>6</v>
      </c>
      <c r="F13" s="8">
        <f t="shared" si="1"/>
        <v>0.6</v>
      </c>
      <c r="G13" s="11">
        <f t="shared" si="0"/>
        <v>0.4925544100801833</v>
      </c>
      <c r="H13" s="11">
        <v>0.95</v>
      </c>
      <c r="U13" s="24"/>
      <c r="V13" s="24"/>
      <c r="W13" s="2" t="s">
        <v>12</v>
      </c>
      <c r="X13" s="6">
        <v>10</v>
      </c>
      <c r="Y13" s="6">
        <v>7</v>
      </c>
      <c r="Z13" s="8">
        <f t="shared" si="2"/>
        <v>0.7</v>
      </c>
      <c r="AA13" s="11">
        <f t="shared" si="3"/>
        <v>0.66323024054982815</v>
      </c>
    </row>
    <row r="14" spans="1:27" x14ac:dyDescent="0.25">
      <c r="A14" s="24"/>
      <c r="B14" s="24"/>
      <c r="C14" s="3" t="s">
        <v>8</v>
      </c>
      <c r="D14" s="7">
        <f>SUM(D10:D13)</f>
        <v>126</v>
      </c>
      <c r="E14" s="7">
        <f>SUM(E10:E13)</f>
        <v>73</v>
      </c>
      <c r="F14" s="9">
        <f t="shared" si="1"/>
        <v>0.57936507936507942</v>
      </c>
      <c r="G14" s="11">
        <f t="shared" si="0"/>
        <v>0.4925544100801833</v>
      </c>
      <c r="H14" s="11">
        <v>0.95</v>
      </c>
      <c r="U14" s="24"/>
      <c r="V14" s="24"/>
      <c r="W14" s="3" t="s">
        <v>8</v>
      </c>
      <c r="X14" s="7">
        <f>SUM(X10:X13)</f>
        <v>126</v>
      </c>
      <c r="Y14" s="7">
        <f>SUM(Y10:Y13)</f>
        <v>81</v>
      </c>
      <c r="Z14" s="9">
        <f t="shared" si="2"/>
        <v>0.6428571428571429</v>
      </c>
      <c r="AA14" s="11">
        <f t="shared" si="3"/>
        <v>0.66323024054982815</v>
      </c>
    </row>
    <row r="15" spans="1:27" x14ac:dyDescent="0.25">
      <c r="A15" s="20" t="s">
        <v>13</v>
      </c>
      <c r="B15" s="21"/>
      <c r="C15" s="3" t="s">
        <v>14</v>
      </c>
      <c r="D15" s="7">
        <v>34</v>
      </c>
      <c r="E15" s="5">
        <v>12</v>
      </c>
      <c r="F15" s="9">
        <f t="shared" si="1"/>
        <v>0.35294117647058826</v>
      </c>
      <c r="G15" s="11">
        <f t="shared" si="0"/>
        <v>0.4925544100801833</v>
      </c>
      <c r="H15" s="11">
        <v>0.95</v>
      </c>
      <c r="U15" s="20" t="s">
        <v>13</v>
      </c>
      <c r="V15" s="21"/>
      <c r="W15" s="3" t="s">
        <v>14</v>
      </c>
      <c r="X15" s="7">
        <v>34</v>
      </c>
      <c r="Y15" s="5">
        <v>10</v>
      </c>
      <c r="Z15" s="9">
        <f t="shared" si="2"/>
        <v>0.29411764705882354</v>
      </c>
      <c r="AA15" s="11">
        <f t="shared" si="3"/>
        <v>0.66323024054982815</v>
      </c>
    </row>
    <row r="16" spans="1:27" x14ac:dyDescent="0.25">
      <c r="A16" s="22" t="s">
        <v>15</v>
      </c>
      <c r="B16" s="23"/>
      <c r="C16" s="5"/>
      <c r="D16" s="7">
        <v>873</v>
      </c>
      <c r="E16" s="7">
        <f>SUM(E9,E14,E15)</f>
        <v>430</v>
      </c>
      <c r="F16" s="9">
        <f t="shared" si="1"/>
        <v>0.4925544100801833</v>
      </c>
      <c r="G16" s="10"/>
      <c r="U16" s="22" t="s">
        <v>15</v>
      </c>
      <c r="V16" s="23"/>
      <c r="W16" s="5"/>
      <c r="X16" s="7">
        <v>873</v>
      </c>
      <c r="Y16" s="7">
        <f>SUM(Y9,Y14,Y15)</f>
        <v>579</v>
      </c>
      <c r="Z16" s="9">
        <f t="shared" si="2"/>
        <v>0.66323024054982815</v>
      </c>
    </row>
    <row r="20" spans="1:25" x14ac:dyDescent="0.25">
      <c r="X20" s="15"/>
      <c r="Y20" s="14"/>
    </row>
    <row r="21" spans="1:25" x14ac:dyDescent="0.25">
      <c r="X21" s="15"/>
      <c r="Y21" s="14"/>
    </row>
    <row r="22" spans="1:25" x14ac:dyDescent="0.25">
      <c r="X22" s="15"/>
      <c r="Y22" s="14"/>
    </row>
    <row r="23" spans="1:25" x14ac:dyDescent="0.25">
      <c r="X23" s="15"/>
      <c r="Y23" s="14"/>
    </row>
    <row r="24" spans="1:25" x14ac:dyDescent="0.25">
      <c r="X24" s="15"/>
      <c r="Y24" s="14"/>
    </row>
    <row r="25" spans="1:25" x14ac:dyDescent="0.25">
      <c r="A25" s="24" t="s">
        <v>1</v>
      </c>
      <c r="B25" s="24"/>
      <c r="C25" s="24" t="s">
        <v>9</v>
      </c>
      <c r="D25" s="33" t="s">
        <v>17</v>
      </c>
      <c r="E25" s="31" t="s">
        <v>19</v>
      </c>
      <c r="F25" s="31" t="s">
        <v>18</v>
      </c>
    </row>
    <row r="26" spans="1:25" x14ac:dyDescent="0.25">
      <c r="A26" s="24"/>
      <c r="B26" s="24"/>
      <c r="C26" s="24"/>
      <c r="D26" s="34"/>
      <c r="E26" s="24"/>
      <c r="F26" s="24"/>
    </row>
    <row r="27" spans="1:25" x14ac:dyDescent="0.25">
      <c r="A27" s="24"/>
      <c r="B27" s="24"/>
      <c r="C27" s="24"/>
      <c r="D27" s="34"/>
      <c r="E27" s="24"/>
      <c r="F27" s="24"/>
    </row>
    <row r="28" spans="1:25" ht="34.5" customHeight="1" x14ac:dyDescent="0.25">
      <c r="A28" s="24"/>
      <c r="B28" s="24"/>
      <c r="C28" s="24"/>
      <c r="D28" s="34"/>
      <c r="E28" s="24"/>
      <c r="F28" s="24"/>
    </row>
    <row r="29" spans="1:25" x14ac:dyDescent="0.25">
      <c r="A29" s="25" t="s">
        <v>2</v>
      </c>
      <c r="B29" s="26"/>
      <c r="C29" s="2" t="s">
        <v>3</v>
      </c>
      <c r="D29" s="2">
        <v>331</v>
      </c>
      <c r="E29" s="2">
        <v>282</v>
      </c>
      <c r="F29" s="8">
        <f>E29/D29</f>
        <v>0.85196374622356497</v>
      </c>
      <c r="G29" s="11">
        <f>$F$38</f>
        <v>0.69466882067851377</v>
      </c>
    </row>
    <row r="30" spans="1:25" x14ac:dyDescent="0.25">
      <c r="A30" s="27"/>
      <c r="B30" s="28"/>
      <c r="C30" s="2" t="s">
        <v>4</v>
      </c>
      <c r="D30" s="2">
        <v>148</v>
      </c>
      <c r="E30" s="2">
        <v>63</v>
      </c>
      <c r="F30" s="8">
        <f t="shared" ref="F30:F38" si="4">E30/D30</f>
        <v>0.42567567567567566</v>
      </c>
      <c r="G30" s="11">
        <f t="shared" ref="G30:G37" si="5">$F$38</f>
        <v>0.69466882067851377</v>
      </c>
    </row>
    <row r="31" spans="1:25" x14ac:dyDescent="0.25">
      <c r="A31" s="29"/>
      <c r="B31" s="30"/>
      <c r="C31" s="3" t="s">
        <v>5</v>
      </c>
      <c r="D31" s="5">
        <f>SUM(D29:D30)</f>
        <v>479</v>
      </c>
      <c r="E31" s="5">
        <f>SUM(E29:E30)</f>
        <v>345</v>
      </c>
      <c r="F31" s="9">
        <f t="shared" si="4"/>
        <v>0.72025052192066807</v>
      </c>
      <c r="G31" s="11">
        <f t="shared" si="5"/>
        <v>0.69466882067851377</v>
      </c>
    </row>
    <row r="32" spans="1:25" x14ac:dyDescent="0.25">
      <c r="A32" s="24" t="s">
        <v>6</v>
      </c>
      <c r="B32" s="24"/>
      <c r="C32" s="2" t="s">
        <v>7</v>
      </c>
      <c r="D32" s="6">
        <v>98</v>
      </c>
      <c r="E32" s="6">
        <v>65</v>
      </c>
      <c r="F32" s="8">
        <f t="shared" si="4"/>
        <v>0.66326530612244894</v>
      </c>
      <c r="G32" s="11">
        <f t="shared" si="5"/>
        <v>0.69466882067851377</v>
      </c>
    </row>
    <row r="33" spans="1:7" x14ac:dyDescent="0.25">
      <c r="A33" s="24"/>
      <c r="B33" s="24"/>
      <c r="C33" s="2" t="s">
        <v>10</v>
      </c>
      <c r="D33" s="6">
        <v>4</v>
      </c>
      <c r="E33" s="6">
        <v>2</v>
      </c>
      <c r="F33" s="8">
        <f t="shared" si="4"/>
        <v>0.5</v>
      </c>
      <c r="G33" s="11">
        <f t="shared" si="5"/>
        <v>0.69466882067851377</v>
      </c>
    </row>
    <row r="34" spans="1:7" x14ac:dyDescent="0.25">
      <c r="A34" s="24"/>
      <c r="B34" s="24"/>
      <c r="C34" s="2" t="s">
        <v>11</v>
      </c>
      <c r="D34" s="6">
        <v>4</v>
      </c>
      <c r="E34" s="6">
        <v>0</v>
      </c>
      <c r="F34" s="8">
        <f t="shared" si="4"/>
        <v>0</v>
      </c>
      <c r="G34" s="11">
        <f t="shared" si="5"/>
        <v>0.69466882067851377</v>
      </c>
    </row>
    <row r="35" spans="1:7" x14ac:dyDescent="0.25">
      <c r="A35" s="24"/>
      <c r="B35" s="24"/>
      <c r="C35" s="2" t="s">
        <v>12</v>
      </c>
      <c r="D35" s="6">
        <v>8</v>
      </c>
      <c r="E35" s="6">
        <v>6</v>
      </c>
      <c r="F35" s="8">
        <f t="shared" si="4"/>
        <v>0.75</v>
      </c>
      <c r="G35" s="11">
        <f t="shared" si="5"/>
        <v>0.69466882067851377</v>
      </c>
    </row>
    <row r="36" spans="1:7" x14ac:dyDescent="0.25">
      <c r="A36" s="24"/>
      <c r="B36" s="24"/>
      <c r="C36" s="3" t="s">
        <v>8</v>
      </c>
      <c r="D36" s="7">
        <f>SUM(D32:D35)</f>
        <v>114</v>
      </c>
      <c r="E36" s="7">
        <f>SUM(E32:E35)</f>
        <v>73</v>
      </c>
      <c r="F36" s="9">
        <f t="shared" si="4"/>
        <v>0.64035087719298245</v>
      </c>
      <c r="G36" s="11">
        <f t="shared" si="5"/>
        <v>0.69466882067851377</v>
      </c>
    </row>
    <row r="37" spans="1:7" x14ac:dyDescent="0.25">
      <c r="A37" s="20" t="s">
        <v>13</v>
      </c>
      <c r="B37" s="21"/>
      <c r="C37" s="3" t="s">
        <v>14</v>
      </c>
      <c r="D37" s="7">
        <v>26</v>
      </c>
      <c r="E37" s="5">
        <v>12</v>
      </c>
      <c r="F37" s="9">
        <f t="shared" si="4"/>
        <v>0.46153846153846156</v>
      </c>
      <c r="G37" s="11">
        <f t="shared" si="5"/>
        <v>0.69466882067851377</v>
      </c>
    </row>
    <row r="38" spans="1:7" x14ac:dyDescent="0.25">
      <c r="A38" s="22" t="s">
        <v>15</v>
      </c>
      <c r="B38" s="23"/>
      <c r="C38" s="5"/>
      <c r="D38" s="7">
        <v>619</v>
      </c>
      <c r="E38" s="7">
        <f>SUM(E31,E36,E37)</f>
        <v>430</v>
      </c>
      <c r="F38" s="9">
        <f t="shared" si="4"/>
        <v>0.69466882067851377</v>
      </c>
    </row>
  </sheetData>
  <mergeCells count="28">
    <mergeCell ref="A1:J1"/>
    <mergeCell ref="A16:B16"/>
    <mergeCell ref="A7:B9"/>
    <mergeCell ref="A3:B6"/>
    <mergeCell ref="C3:C6"/>
    <mergeCell ref="A10:B14"/>
    <mergeCell ref="F3:F6"/>
    <mergeCell ref="A15:B15"/>
    <mergeCell ref="A32:B36"/>
    <mergeCell ref="A37:B37"/>
    <mergeCell ref="A38:B38"/>
    <mergeCell ref="A25:B28"/>
    <mergeCell ref="C25:C28"/>
    <mergeCell ref="W3:W6"/>
    <mergeCell ref="X3:X6"/>
    <mergeCell ref="Y3:Y6"/>
    <mergeCell ref="Z3:Z6"/>
    <mergeCell ref="A29:B31"/>
    <mergeCell ref="D25:D28"/>
    <mergeCell ref="E25:E28"/>
    <mergeCell ref="F25:F28"/>
    <mergeCell ref="D3:D6"/>
    <mergeCell ref="E3:E6"/>
    <mergeCell ref="U7:V9"/>
    <mergeCell ref="U10:V14"/>
    <mergeCell ref="U15:V15"/>
    <mergeCell ref="U16:V16"/>
    <mergeCell ref="U3:V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Kirjeldus</vt:lpstr>
      <vt:lpstr>Aruandesse2016</vt:lpstr>
      <vt:lpstr>Aruandesse2015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 Lõmps</dc:creator>
  <cp:lastModifiedBy>Sirli Joona</cp:lastModifiedBy>
  <dcterms:created xsi:type="dcterms:W3CDTF">2016-06-17T07:51:15Z</dcterms:created>
  <dcterms:modified xsi:type="dcterms:W3CDTF">2017-06-14T13:32:47Z</dcterms:modified>
</cp:coreProperties>
</file>