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hidePivotFieldList="1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Andmepäring exceli tabelid\Indikaatorid arvutamiseks_2019_raport\Usaldusvahemikud\Kodulehele\Onkoloogia\"/>
    </mc:Choice>
  </mc:AlternateContent>
  <xr:revisionPtr revIDLastSave="0" documentId="13_ncr:1_{98B3D89D-C911-42C7-98D0-77E7907D76A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irjeldus" sheetId="7" r:id="rId1"/>
    <sheet name="Aruandesse2018" sheetId="12" r:id="rId2"/>
    <sheet name="Kirjeldus'17" sheetId="13" r:id="rId3"/>
    <sheet name="Aruandesse2017" sheetId="8" r:id="rId4"/>
  </sheets>
  <definedNames>
    <definedName name="DF_GRID_1" localSheetId="1">#REF!</definedName>
    <definedName name="DF_GRID_1">#REF!</definedName>
    <definedName name="DF_GRID_1_1" localSheetId="1">#REF!</definedName>
    <definedName name="DF_GRID_1_1">#REF!</definedName>
    <definedName name="DF_GRID_1_2">#REF!</definedName>
    <definedName name="DF_GRID_1_3">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2" l="1"/>
  <c r="G14" i="12"/>
  <c r="F14" i="12"/>
  <c r="G13" i="12"/>
  <c r="F13" i="12"/>
  <c r="L13" i="12" s="1"/>
  <c r="G12" i="12"/>
  <c r="F12" i="12"/>
  <c r="L12" i="12" s="1"/>
  <c r="G11" i="12"/>
  <c r="F11" i="12"/>
  <c r="L11" i="12" s="1"/>
  <c r="G10" i="12"/>
  <c r="F10" i="12"/>
  <c r="G9" i="12"/>
  <c r="F15" i="12"/>
  <c r="G8" i="12"/>
  <c r="F8" i="12"/>
  <c r="G7" i="12"/>
  <c r="F7" i="12"/>
  <c r="M7" i="12" l="1"/>
  <c r="L7" i="12"/>
  <c r="M8" i="12"/>
  <c r="L8" i="12"/>
  <c r="M10" i="12"/>
  <c r="L10" i="12"/>
  <c r="M14" i="12"/>
  <c r="L14" i="12"/>
  <c r="M15" i="12"/>
  <c r="H14" i="12"/>
  <c r="H9" i="12"/>
  <c r="H7" i="12"/>
  <c r="L15" i="12"/>
  <c r="H13" i="12"/>
  <c r="H11" i="12"/>
  <c r="H12" i="12"/>
  <c r="H10" i="12"/>
  <c r="H8" i="12"/>
  <c r="M12" i="12"/>
  <c r="M13" i="12"/>
  <c r="F9" i="12"/>
  <c r="L9" i="12" s="1"/>
  <c r="M11" i="12"/>
  <c r="G8" i="8"/>
  <c r="G9" i="8"/>
  <c r="G10" i="8"/>
  <c r="G11" i="8"/>
  <c r="G12" i="8"/>
  <c r="G13" i="8"/>
  <c r="G14" i="8"/>
  <c r="G15" i="8"/>
  <c r="G7" i="8"/>
  <c r="M9" i="12" l="1"/>
  <c r="E12" i="8"/>
  <c r="D12" i="8"/>
  <c r="E9" i="8"/>
  <c r="E15" i="8" s="1"/>
  <c r="D9" i="8"/>
  <c r="D15" i="8" l="1"/>
  <c r="F13" i="8"/>
  <c r="F14" i="8"/>
  <c r="F10" i="8"/>
  <c r="M14" i="8" l="1"/>
  <c r="L14" i="8"/>
  <c r="L10" i="8"/>
  <c r="M10" i="8"/>
  <c r="M13" i="8"/>
  <c r="L13" i="8"/>
  <c r="F8" i="8"/>
  <c r="F9" i="8"/>
  <c r="F7" i="8"/>
  <c r="F11" i="8"/>
  <c r="M11" i="8" l="1"/>
  <c r="L11" i="8"/>
  <c r="M8" i="8"/>
  <c r="L8" i="8"/>
  <c r="M7" i="8"/>
  <c r="L7" i="8"/>
  <c r="M9" i="8"/>
  <c r="L9" i="8"/>
  <c r="F12" i="8"/>
  <c r="F15" i="8"/>
  <c r="M15" i="8" l="1"/>
  <c r="L15" i="8"/>
  <c r="H8" i="8"/>
  <c r="H12" i="8"/>
  <c r="H14" i="8"/>
  <c r="H9" i="8"/>
  <c r="H13" i="8"/>
  <c r="H10" i="8"/>
  <c r="H11" i="8"/>
  <c r="H7" i="8"/>
  <c r="M12" i="8"/>
  <c r="L12" i="8"/>
</calcChain>
</file>

<file path=xl/sharedStrings.xml><?xml version="1.0" encoding="utf-8"?>
<sst xmlns="http://schemas.openxmlformats.org/spreadsheetml/2006/main" count="46" uniqueCount="27">
  <si>
    <t>Haiglaliik</t>
  </si>
  <si>
    <t>Haigla</t>
  </si>
  <si>
    <t>Piirkondlikud</t>
  </si>
  <si>
    <t>piirkH</t>
  </si>
  <si>
    <t>Keskhaiglad</t>
  </si>
  <si>
    <t>keskH</t>
  </si>
  <si>
    <t>Üldhaiglad</t>
  </si>
  <si>
    <t>üldH</t>
  </si>
  <si>
    <t>Kokku:</t>
  </si>
  <si>
    <t>Eesnäärmevähi indikaator 2: Radikaalse prostatektoomiaga seotud vereülekanne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</si>
  <si>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</si>
  <si>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</si>
  <si>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</si>
  <si>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</si>
  <si>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</si>
  <si>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Põhja-Eesti Regionaalhaigla</t>
  </si>
  <si>
    <t>Tartu Ülikooli Kliinikum</t>
  </si>
  <si>
    <t>Ida-Tallinna Keskhaigla</t>
  </si>
  <si>
    <t>Lääne-Tallinna Keskhaigla</t>
  </si>
  <si>
    <t>Rakvere Haigla</t>
  </si>
  <si>
    <t>2017.a radikaalse prostatektoomia patsiendid, arv</t>
  </si>
  <si>
    <t>2017.a radikaalse prostatektoomia patsiendid, kellele on  tehtud vereülekanne</t>
  </si>
  <si>
    <t>2018. a radikaalse prostatektoomia patsiendid, arv</t>
  </si>
  <si>
    <t>2018 radikaalse prostatektoomia patsiendid, kellele tehti vereülekanne, arv</t>
  </si>
  <si>
    <t>2018 radikaalse prostatektoomia patsiendid, kellele tehti vereülekanne, osakaal</t>
  </si>
  <si>
    <t>95% UV</t>
  </si>
  <si>
    <t>2017.a radikaalse prostatektoomia patsiendid, kellele tehti vereülekanne, osakaal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</si>
</sst>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FF33CC"/>
      <name val="Calibri"/>
      <family val="2"/>
      <charset val="186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86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charset val="186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2">
    <xf numFmtId="0" fontId="0" fillId="0" borderId="0"/>
    <xf numFmtId="0" fontId="3" fillId="2" borderId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0" borderId="0" applyNumberFormat="0" applyBorder="0" applyAlignment="0" applyProtection="0"/>
    <xf numFmtId="0" fontId="13" fillId="23" borderId="1" applyNumberFormat="0" applyAlignment="0" applyProtection="0"/>
    <xf numFmtId="0" fontId="14" fillId="15" borderId="2" applyNumberFormat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1" fillId="13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  <xf numFmtId="0" fontId="20" fillId="0" borderId="6" applyNumberFormat="0" applyFill="0" applyAlignment="0" applyProtection="0"/>
    <xf numFmtId="0" fontId="20" fillId="21" borderId="0" applyNumberFormat="0" applyBorder="0" applyAlignment="0" applyProtection="0"/>
    <xf numFmtId="0" fontId="3" fillId="20" borderId="1" applyNumberFormat="0" applyFont="0" applyAlignment="0" applyProtection="0"/>
    <xf numFmtId="0" fontId="21" fillId="23" borderId="7" applyNumberFormat="0" applyAlignment="0" applyProtection="0"/>
    <xf numFmtId="4" fontId="3" fillId="27" borderId="1" applyNumberFormat="0" applyProtection="0">
      <alignment vertical="center"/>
    </xf>
    <xf numFmtId="4" fontId="24" fillId="28" borderId="1" applyNumberFormat="0" applyProtection="0">
      <alignment vertical="center"/>
    </xf>
    <xf numFmtId="4" fontId="3" fillId="28" borderId="1" applyNumberFormat="0" applyProtection="0">
      <alignment horizontal="left" vertical="center" indent="1"/>
    </xf>
    <xf numFmtId="0" fontId="7" fillId="27" borderId="8" applyNumberFormat="0" applyProtection="0">
      <alignment horizontal="left" vertical="top" indent="1"/>
    </xf>
    <xf numFmtId="4" fontId="3" fillId="29" borderId="1" applyNumberFormat="0" applyProtection="0">
      <alignment horizontal="left" vertical="center" indent="1"/>
    </xf>
    <xf numFmtId="4" fontId="3" fillId="30" borderId="1" applyNumberFormat="0" applyProtection="0">
      <alignment horizontal="right" vertical="center"/>
    </xf>
    <xf numFmtId="4" fontId="3" fillId="31" borderId="1" applyNumberFormat="0" applyProtection="0">
      <alignment horizontal="right" vertical="center"/>
    </xf>
    <xf numFmtId="4" fontId="3" fillId="32" borderId="9" applyNumberFormat="0" applyProtection="0">
      <alignment horizontal="right" vertical="center"/>
    </xf>
    <xf numFmtId="4" fontId="3" fillId="33" borderId="1" applyNumberFormat="0" applyProtection="0">
      <alignment horizontal="right" vertical="center"/>
    </xf>
    <xf numFmtId="4" fontId="3" fillId="34" borderId="1" applyNumberFormat="0" applyProtection="0">
      <alignment horizontal="right" vertical="center"/>
    </xf>
    <xf numFmtId="4" fontId="3" fillId="35" borderId="1" applyNumberFormat="0" applyProtection="0">
      <alignment horizontal="right" vertical="center"/>
    </xf>
    <xf numFmtId="4" fontId="3" fillId="36" borderId="1" applyNumberFormat="0" applyProtection="0">
      <alignment horizontal="right" vertical="center"/>
    </xf>
    <xf numFmtId="4" fontId="3" fillId="37" borderId="1" applyNumberFormat="0" applyProtection="0">
      <alignment horizontal="right" vertical="center"/>
    </xf>
    <xf numFmtId="4" fontId="3" fillId="38" borderId="1" applyNumberFormat="0" applyProtection="0">
      <alignment horizontal="right" vertical="center"/>
    </xf>
    <xf numFmtId="4" fontId="3" fillId="39" borderId="9" applyNumberFormat="0" applyProtection="0">
      <alignment horizontal="left" vertical="center" indent="1"/>
    </xf>
    <xf numFmtId="4" fontId="6" fillId="40" borderId="9" applyNumberFormat="0" applyProtection="0">
      <alignment horizontal="left" vertical="center" indent="1"/>
    </xf>
    <xf numFmtId="4" fontId="6" fillId="40" borderId="9" applyNumberFormat="0" applyProtection="0">
      <alignment horizontal="left" vertical="center" indent="1"/>
    </xf>
    <xf numFmtId="4" fontId="3" fillId="41" borderId="1" applyNumberFormat="0" applyProtection="0">
      <alignment horizontal="right" vertical="center"/>
    </xf>
    <xf numFmtId="4" fontId="3" fillId="42" borderId="9" applyNumberFormat="0" applyProtection="0">
      <alignment horizontal="left" vertical="center" indent="1"/>
    </xf>
    <xf numFmtId="4" fontId="3" fillId="41" borderId="9" applyNumberFormat="0" applyProtection="0">
      <alignment horizontal="left" vertical="center" indent="1"/>
    </xf>
    <xf numFmtId="0" fontId="3" fillId="43" borderId="1" applyNumberFormat="0" applyProtection="0">
      <alignment horizontal="left" vertical="center" indent="1"/>
    </xf>
    <xf numFmtId="0" fontId="3" fillId="40" borderId="8" applyNumberFormat="0" applyProtection="0">
      <alignment horizontal="left" vertical="top" indent="1"/>
    </xf>
    <xf numFmtId="0" fontId="3" fillId="44" borderId="1" applyNumberFormat="0" applyProtection="0">
      <alignment horizontal="left" vertical="center" indent="1"/>
    </xf>
    <xf numFmtId="0" fontId="3" fillId="41" borderId="8" applyNumberFormat="0" applyProtection="0">
      <alignment horizontal="left" vertical="top" indent="1"/>
    </xf>
    <xf numFmtId="0" fontId="3" fillId="45" borderId="1" applyNumberFormat="0" applyProtection="0">
      <alignment horizontal="left" vertical="center" indent="1"/>
    </xf>
    <xf numFmtId="0" fontId="3" fillId="45" borderId="8" applyNumberFormat="0" applyProtection="0">
      <alignment horizontal="left" vertical="top" indent="1"/>
    </xf>
    <xf numFmtId="0" fontId="3" fillId="42" borderId="1" applyNumberFormat="0" applyProtection="0">
      <alignment horizontal="left" vertical="center" indent="1"/>
    </xf>
    <xf numFmtId="0" fontId="3" fillId="42" borderId="8" applyNumberFormat="0" applyProtection="0">
      <alignment horizontal="left" vertical="top" indent="1"/>
    </xf>
    <xf numFmtId="0" fontId="3" fillId="46" borderId="10" applyNumberFormat="0">
      <protection locked="0"/>
    </xf>
    <xf numFmtId="0" fontId="4" fillId="40" borderId="11" applyBorder="0"/>
    <xf numFmtId="4" fontId="5" fillId="47" borderId="8" applyNumberFormat="0" applyProtection="0">
      <alignment vertical="center"/>
    </xf>
    <xf numFmtId="4" fontId="24" fillId="48" borderId="12" applyNumberFormat="0" applyProtection="0">
      <alignment vertical="center"/>
    </xf>
    <xf numFmtId="4" fontId="5" fillId="43" borderId="8" applyNumberFormat="0" applyProtection="0">
      <alignment horizontal="left" vertical="center" indent="1"/>
    </xf>
    <xf numFmtId="0" fontId="5" fillId="47" borderId="8" applyNumberFormat="0" applyProtection="0">
      <alignment horizontal="left" vertical="top" indent="1"/>
    </xf>
    <xf numFmtId="4" fontId="3" fillId="0" borderId="1" applyNumberFormat="0" applyProtection="0">
      <alignment horizontal="right" vertical="center"/>
    </xf>
    <xf numFmtId="4" fontId="24" fillId="49" borderId="1" applyNumberFormat="0" applyProtection="0">
      <alignment horizontal="right" vertical="center"/>
    </xf>
    <xf numFmtId="4" fontId="3" fillId="29" borderId="1" applyNumberFormat="0" applyProtection="0">
      <alignment horizontal="left" vertical="center" indent="1"/>
    </xf>
    <xf numFmtId="0" fontId="5" fillId="41" borderId="8" applyNumberFormat="0" applyProtection="0">
      <alignment horizontal="left" vertical="top" indent="1"/>
    </xf>
    <xf numFmtId="4" fontId="8" fillId="50" borderId="9" applyNumberFormat="0" applyProtection="0">
      <alignment horizontal="left" vertical="center" indent="1"/>
    </xf>
    <xf numFmtId="0" fontId="3" fillId="51" borderId="12"/>
    <xf numFmtId="4" fontId="9" fillId="46" borderId="1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25" fillId="2" borderId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26" fillId="2" borderId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9" fontId="33" fillId="0" borderId="0" applyFont="0" applyFill="0" applyBorder="0" applyAlignment="0" applyProtection="0"/>
    <xf numFmtId="0" fontId="25" fillId="2" borderId="0"/>
  </cellStyleXfs>
  <cellXfs count="45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/>
    <xf numFmtId="49" fontId="0" fillId="0" borderId="0" xfId="0" applyNumberFormat="1"/>
    <xf numFmtId="0" fontId="27" fillId="0" borderId="0" xfId="0" applyFont="1"/>
    <xf numFmtId="0" fontId="27" fillId="0" borderId="0" xfId="0" applyFont="1" applyAlignmen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2" xfId="0" applyBorder="1"/>
    <xf numFmtId="9" fontId="0" fillId="0" borderId="12" xfId="0" applyNumberFormat="1" applyBorder="1"/>
    <xf numFmtId="0" fontId="30" fillId="0" borderId="12" xfId="0" applyFont="1" applyBorder="1"/>
    <xf numFmtId="0" fontId="28" fillId="0" borderId="12" xfId="0" applyFont="1" applyBorder="1"/>
    <xf numFmtId="9" fontId="28" fillId="0" borderId="12" xfId="0" applyNumberFormat="1" applyFont="1" applyBorder="1"/>
    <xf numFmtId="0" fontId="31" fillId="0" borderId="12" xfId="0" applyFont="1" applyBorder="1"/>
    <xf numFmtId="0" fontId="0" fillId="0" borderId="12" xfId="0" applyFont="1" applyBorder="1"/>
    <xf numFmtId="0" fontId="27" fillId="0" borderId="12" xfId="0" applyFont="1" applyBorder="1"/>
    <xf numFmtId="9" fontId="0" fillId="0" borderId="12" xfId="0" applyNumberFormat="1" applyFont="1" applyBorder="1"/>
    <xf numFmtId="9" fontId="29" fillId="0" borderId="0" xfId="0" applyNumberFormat="1" applyFont="1"/>
    <xf numFmtId="9" fontId="33" fillId="0" borderId="12" xfId="160" applyFont="1" applyBorder="1" applyAlignment="1">
      <alignment horizontal="right"/>
    </xf>
    <xf numFmtId="9" fontId="28" fillId="0" borderId="12" xfId="160" applyFont="1" applyBorder="1" applyAlignment="1">
      <alignment horizontal="right"/>
    </xf>
    <xf numFmtId="0" fontId="29" fillId="0" borderId="0" xfId="0" applyFont="1" applyBorder="1" applyAlignment="1">
      <alignment horizontal="center" wrapText="1"/>
    </xf>
    <xf numFmtId="2" fontId="29" fillId="0" borderId="0" xfId="0" applyNumberFormat="1" applyFont="1"/>
    <xf numFmtId="164" fontId="29" fillId="0" borderId="0" xfId="0" applyNumberFormat="1" applyFont="1"/>
    <xf numFmtId="0" fontId="0" fillId="0" borderId="22" xfId="0" applyFont="1" applyBorder="1"/>
    <xf numFmtId="0" fontId="0" fillId="0" borderId="0" xfId="0" applyFill="1"/>
    <xf numFmtId="0" fontId="29" fillId="0" borderId="0" xfId="0" applyFont="1" applyFill="1" applyBorder="1" applyAlignment="1">
      <alignment horizontal="center" wrapText="1"/>
    </xf>
    <xf numFmtId="9" fontId="29" fillId="0" borderId="0" xfId="0" applyNumberFormat="1" applyFont="1" applyFill="1"/>
    <xf numFmtId="2" fontId="29" fillId="0" borderId="0" xfId="0" applyNumberFormat="1" applyFont="1" applyFill="1"/>
    <xf numFmtId="164" fontId="29" fillId="0" borderId="0" xfId="0" applyNumberFormat="1" applyFont="1" applyFill="1"/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20" xfId="0" applyFont="1" applyBorder="1" applyAlignment="1">
      <alignment horizontal="right"/>
    </xf>
    <xf numFmtId="0" fontId="30" fillId="0" borderId="21" xfId="0" applyFont="1" applyBorder="1" applyAlignment="1">
      <alignment horizontal="right"/>
    </xf>
    <xf numFmtId="0" fontId="32" fillId="0" borderId="0" xfId="0" applyFont="1" applyAlignment="1">
      <alignment horizontal="left" wrapText="1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</cellXfs>
  <cellStyles count="162">
    <cellStyle name="Accent1 - 20%" xfId="3" xr:uid="{00000000-0005-0000-0000-000000000000}"/>
    <cellStyle name="Accent1 - 40%" xfId="4" xr:uid="{00000000-0005-0000-0000-000001000000}"/>
    <cellStyle name="Accent1 - 60%" xfId="5" xr:uid="{00000000-0005-0000-0000-000002000000}"/>
    <cellStyle name="Accent1 10" xfId="135" xr:uid="{00000000-0005-0000-0000-000003000000}"/>
    <cellStyle name="Accent1 11" xfId="136" xr:uid="{00000000-0005-0000-0000-000004000000}"/>
    <cellStyle name="Accent1 12" xfId="147" xr:uid="{00000000-0005-0000-0000-000005000000}"/>
    <cellStyle name="Accent1 13" xfId="148" xr:uid="{00000000-0005-0000-0000-000006000000}"/>
    <cellStyle name="Accent1 14" xfId="159" xr:uid="{00000000-0005-0000-0000-000007000000}"/>
    <cellStyle name="Accent1 2" xfId="2" xr:uid="{00000000-0005-0000-0000-000008000000}"/>
    <cellStyle name="Accent1 3" xfId="86" xr:uid="{00000000-0005-0000-0000-000009000000}"/>
    <cellStyle name="Accent1 4" xfId="97" xr:uid="{00000000-0005-0000-0000-00000A000000}"/>
    <cellStyle name="Accent1 5" xfId="99" xr:uid="{00000000-0005-0000-0000-00000B000000}"/>
    <cellStyle name="Accent1 6" xfId="110" xr:uid="{00000000-0005-0000-0000-00000C000000}"/>
    <cellStyle name="Accent1 7" xfId="111" xr:uid="{00000000-0005-0000-0000-00000D000000}"/>
    <cellStyle name="Accent1 8" xfId="122" xr:uid="{00000000-0005-0000-0000-00000E000000}"/>
    <cellStyle name="Accent1 9" xfId="124" xr:uid="{00000000-0005-0000-0000-00000F000000}"/>
    <cellStyle name="Accent2 - 20%" xfId="7" xr:uid="{00000000-0005-0000-0000-000010000000}"/>
    <cellStyle name="Accent2 - 40%" xfId="8" xr:uid="{00000000-0005-0000-0000-000011000000}"/>
    <cellStyle name="Accent2 - 60%" xfId="9" xr:uid="{00000000-0005-0000-0000-000012000000}"/>
    <cellStyle name="Accent2 10" xfId="134" xr:uid="{00000000-0005-0000-0000-000013000000}"/>
    <cellStyle name="Accent2 11" xfId="137" xr:uid="{00000000-0005-0000-0000-000014000000}"/>
    <cellStyle name="Accent2 12" xfId="146" xr:uid="{00000000-0005-0000-0000-000015000000}"/>
    <cellStyle name="Accent2 13" xfId="149" xr:uid="{00000000-0005-0000-0000-000016000000}"/>
    <cellStyle name="Accent2 14" xfId="158" xr:uid="{00000000-0005-0000-0000-000017000000}"/>
    <cellStyle name="Accent2 2" xfId="6" xr:uid="{00000000-0005-0000-0000-000018000000}"/>
    <cellStyle name="Accent2 3" xfId="87" xr:uid="{00000000-0005-0000-0000-000019000000}"/>
    <cellStyle name="Accent2 4" xfId="96" xr:uid="{00000000-0005-0000-0000-00001A000000}"/>
    <cellStyle name="Accent2 5" xfId="100" xr:uid="{00000000-0005-0000-0000-00001B000000}"/>
    <cellStyle name="Accent2 6" xfId="109" xr:uid="{00000000-0005-0000-0000-00001C000000}"/>
    <cellStyle name="Accent2 7" xfId="112" xr:uid="{00000000-0005-0000-0000-00001D000000}"/>
    <cellStyle name="Accent2 8" xfId="121" xr:uid="{00000000-0005-0000-0000-00001E000000}"/>
    <cellStyle name="Accent2 9" xfId="125" xr:uid="{00000000-0005-0000-0000-00001F000000}"/>
    <cellStyle name="Accent3 - 20%" xfId="11" xr:uid="{00000000-0005-0000-0000-000020000000}"/>
    <cellStyle name="Accent3 - 40%" xfId="12" xr:uid="{00000000-0005-0000-0000-000021000000}"/>
    <cellStyle name="Accent3 - 60%" xfId="13" xr:uid="{00000000-0005-0000-0000-000022000000}"/>
    <cellStyle name="Accent3 10" xfId="133" xr:uid="{00000000-0005-0000-0000-000023000000}"/>
    <cellStyle name="Accent3 11" xfId="138" xr:uid="{00000000-0005-0000-0000-000024000000}"/>
    <cellStyle name="Accent3 12" xfId="145" xr:uid="{00000000-0005-0000-0000-000025000000}"/>
    <cellStyle name="Accent3 13" xfId="150" xr:uid="{00000000-0005-0000-0000-000026000000}"/>
    <cellStyle name="Accent3 14" xfId="157" xr:uid="{00000000-0005-0000-0000-000027000000}"/>
    <cellStyle name="Accent3 2" xfId="10" xr:uid="{00000000-0005-0000-0000-000028000000}"/>
    <cellStyle name="Accent3 3" xfId="88" xr:uid="{00000000-0005-0000-0000-000029000000}"/>
    <cellStyle name="Accent3 4" xfId="95" xr:uid="{00000000-0005-0000-0000-00002A000000}"/>
    <cellStyle name="Accent3 5" xfId="101" xr:uid="{00000000-0005-0000-0000-00002B000000}"/>
    <cellStyle name="Accent3 6" xfId="108" xr:uid="{00000000-0005-0000-0000-00002C000000}"/>
    <cellStyle name="Accent3 7" xfId="113" xr:uid="{00000000-0005-0000-0000-00002D000000}"/>
    <cellStyle name="Accent3 8" xfId="120" xr:uid="{00000000-0005-0000-0000-00002E000000}"/>
    <cellStyle name="Accent3 9" xfId="126" xr:uid="{00000000-0005-0000-0000-00002F000000}"/>
    <cellStyle name="Accent4 - 20%" xfId="15" xr:uid="{00000000-0005-0000-0000-000030000000}"/>
    <cellStyle name="Accent4 - 40%" xfId="16" xr:uid="{00000000-0005-0000-0000-000031000000}"/>
    <cellStyle name="Accent4 - 60%" xfId="17" xr:uid="{00000000-0005-0000-0000-000032000000}"/>
    <cellStyle name="Accent4 10" xfId="132" xr:uid="{00000000-0005-0000-0000-000033000000}"/>
    <cellStyle name="Accent4 11" xfId="139" xr:uid="{00000000-0005-0000-0000-000034000000}"/>
    <cellStyle name="Accent4 12" xfId="144" xr:uid="{00000000-0005-0000-0000-000035000000}"/>
    <cellStyle name="Accent4 13" xfId="151" xr:uid="{00000000-0005-0000-0000-000036000000}"/>
    <cellStyle name="Accent4 14" xfId="156" xr:uid="{00000000-0005-0000-0000-000037000000}"/>
    <cellStyle name="Accent4 2" xfId="14" xr:uid="{00000000-0005-0000-0000-000038000000}"/>
    <cellStyle name="Accent4 3" xfId="89" xr:uid="{00000000-0005-0000-0000-000039000000}"/>
    <cellStyle name="Accent4 4" xfId="94" xr:uid="{00000000-0005-0000-0000-00003A000000}"/>
    <cellStyle name="Accent4 5" xfId="102" xr:uid="{00000000-0005-0000-0000-00003B000000}"/>
    <cellStyle name="Accent4 6" xfId="107" xr:uid="{00000000-0005-0000-0000-00003C000000}"/>
    <cellStyle name="Accent4 7" xfId="114" xr:uid="{00000000-0005-0000-0000-00003D000000}"/>
    <cellStyle name="Accent4 8" xfId="119" xr:uid="{00000000-0005-0000-0000-00003E000000}"/>
    <cellStyle name="Accent4 9" xfId="127" xr:uid="{00000000-0005-0000-0000-00003F000000}"/>
    <cellStyle name="Accent5 - 20%" xfId="19" xr:uid="{00000000-0005-0000-0000-000040000000}"/>
    <cellStyle name="Accent5 - 40%" xfId="20" xr:uid="{00000000-0005-0000-0000-000041000000}"/>
    <cellStyle name="Accent5 - 60%" xfId="21" xr:uid="{00000000-0005-0000-0000-000042000000}"/>
    <cellStyle name="Accent5 10" xfId="131" xr:uid="{00000000-0005-0000-0000-000043000000}"/>
    <cellStyle name="Accent5 11" xfId="140" xr:uid="{00000000-0005-0000-0000-000044000000}"/>
    <cellStyle name="Accent5 12" xfId="143" xr:uid="{00000000-0005-0000-0000-000045000000}"/>
    <cellStyle name="Accent5 13" xfId="152" xr:uid="{00000000-0005-0000-0000-000046000000}"/>
    <cellStyle name="Accent5 14" xfId="155" xr:uid="{00000000-0005-0000-0000-000047000000}"/>
    <cellStyle name="Accent5 2" xfId="18" xr:uid="{00000000-0005-0000-0000-000048000000}"/>
    <cellStyle name="Accent5 3" xfId="90" xr:uid="{00000000-0005-0000-0000-000049000000}"/>
    <cellStyle name="Accent5 4" xfId="93" xr:uid="{00000000-0005-0000-0000-00004A000000}"/>
    <cellStyle name="Accent5 5" xfId="103" xr:uid="{00000000-0005-0000-0000-00004B000000}"/>
    <cellStyle name="Accent5 6" xfId="106" xr:uid="{00000000-0005-0000-0000-00004C000000}"/>
    <cellStyle name="Accent5 7" xfId="115" xr:uid="{00000000-0005-0000-0000-00004D000000}"/>
    <cellStyle name="Accent5 8" xfId="118" xr:uid="{00000000-0005-0000-0000-00004E000000}"/>
    <cellStyle name="Accent5 9" xfId="128" xr:uid="{00000000-0005-0000-0000-00004F000000}"/>
    <cellStyle name="Accent6 - 20%" xfId="23" xr:uid="{00000000-0005-0000-0000-000050000000}"/>
    <cellStyle name="Accent6 - 40%" xfId="24" xr:uid="{00000000-0005-0000-0000-000051000000}"/>
    <cellStyle name="Accent6 - 60%" xfId="25" xr:uid="{00000000-0005-0000-0000-000052000000}"/>
    <cellStyle name="Accent6 10" xfId="130" xr:uid="{00000000-0005-0000-0000-000053000000}"/>
    <cellStyle name="Accent6 11" xfId="141" xr:uid="{00000000-0005-0000-0000-000054000000}"/>
    <cellStyle name="Accent6 12" xfId="142" xr:uid="{00000000-0005-0000-0000-000055000000}"/>
    <cellStyle name="Accent6 13" xfId="153" xr:uid="{00000000-0005-0000-0000-000056000000}"/>
    <cellStyle name="Accent6 14" xfId="154" xr:uid="{00000000-0005-0000-0000-000057000000}"/>
    <cellStyle name="Accent6 2" xfId="22" xr:uid="{00000000-0005-0000-0000-000058000000}"/>
    <cellStyle name="Accent6 3" xfId="91" xr:uid="{00000000-0005-0000-0000-000059000000}"/>
    <cellStyle name="Accent6 4" xfId="92" xr:uid="{00000000-0005-0000-0000-00005A000000}"/>
    <cellStyle name="Accent6 5" xfId="104" xr:uid="{00000000-0005-0000-0000-00005B000000}"/>
    <cellStyle name="Accent6 6" xfId="105" xr:uid="{00000000-0005-0000-0000-00005C000000}"/>
    <cellStyle name="Accent6 7" xfId="116" xr:uid="{00000000-0005-0000-0000-00005D000000}"/>
    <cellStyle name="Accent6 8" xfId="117" xr:uid="{00000000-0005-0000-0000-00005E000000}"/>
    <cellStyle name="Accent6 9" xfId="129" xr:uid="{00000000-0005-0000-0000-00005F000000}"/>
    <cellStyle name="Bad 2" xfId="26" xr:uid="{00000000-0005-0000-0000-000060000000}"/>
    <cellStyle name="Calculation 2" xfId="27" xr:uid="{00000000-0005-0000-0000-000061000000}"/>
    <cellStyle name="Check Cell 2" xfId="28" xr:uid="{00000000-0005-0000-0000-000062000000}"/>
    <cellStyle name="Emphasis 1" xfId="29" xr:uid="{00000000-0005-0000-0000-000063000000}"/>
    <cellStyle name="Emphasis 2" xfId="30" xr:uid="{00000000-0005-0000-0000-000064000000}"/>
    <cellStyle name="Emphasis 3" xfId="31" xr:uid="{00000000-0005-0000-0000-000065000000}"/>
    <cellStyle name="Good 2" xfId="32" xr:uid="{00000000-0005-0000-0000-000066000000}"/>
    <cellStyle name="Heading 1 2" xfId="33" xr:uid="{00000000-0005-0000-0000-000067000000}"/>
    <cellStyle name="Heading 2 2" xfId="34" xr:uid="{00000000-0005-0000-0000-000068000000}"/>
    <cellStyle name="Heading 3 2" xfId="35" xr:uid="{00000000-0005-0000-0000-000069000000}"/>
    <cellStyle name="Heading 4 2" xfId="36" xr:uid="{00000000-0005-0000-0000-00006A000000}"/>
    <cellStyle name="Input 2" xfId="37" xr:uid="{00000000-0005-0000-0000-00006B000000}"/>
    <cellStyle name="Linked Cell 2" xfId="38" xr:uid="{00000000-0005-0000-0000-00006C000000}"/>
    <cellStyle name="Neutral 2" xfId="39" xr:uid="{00000000-0005-0000-0000-00006D000000}"/>
    <cellStyle name="Normal" xfId="0" builtinId="0"/>
    <cellStyle name="Normal 2" xfId="1" xr:uid="{00000000-0005-0000-0000-00006F000000}"/>
    <cellStyle name="Normal 3" xfId="98" xr:uid="{00000000-0005-0000-0000-000070000000}"/>
    <cellStyle name="Normal 4" xfId="123" xr:uid="{00000000-0005-0000-0000-000071000000}"/>
    <cellStyle name="Normal 5" xfId="161" xr:uid="{00000000-0005-0000-0000-000072000000}"/>
    <cellStyle name="Note 2" xfId="40" xr:uid="{00000000-0005-0000-0000-000073000000}"/>
    <cellStyle name="Output 2" xfId="41" xr:uid="{00000000-0005-0000-0000-000074000000}"/>
    <cellStyle name="Percent" xfId="160" builtinId="5"/>
    <cellStyle name="SAPBEXaggData" xfId="42" xr:uid="{00000000-0005-0000-0000-000076000000}"/>
    <cellStyle name="SAPBEXaggDataEmph" xfId="43" xr:uid="{00000000-0005-0000-0000-000077000000}"/>
    <cellStyle name="SAPBEXaggItem" xfId="44" xr:uid="{00000000-0005-0000-0000-000078000000}"/>
    <cellStyle name="SAPBEXaggItemX" xfId="45" xr:uid="{00000000-0005-0000-0000-000079000000}"/>
    <cellStyle name="SAPBEXchaText" xfId="46" xr:uid="{00000000-0005-0000-0000-00007A000000}"/>
    <cellStyle name="SAPBEXexcBad7" xfId="47" xr:uid="{00000000-0005-0000-0000-00007B000000}"/>
    <cellStyle name="SAPBEXexcBad8" xfId="48" xr:uid="{00000000-0005-0000-0000-00007C000000}"/>
    <cellStyle name="SAPBEXexcBad9" xfId="49" xr:uid="{00000000-0005-0000-0000-00007D000000}"/>
    <cellStyle name="SAPBEXexcCritical4" xfId="50" xr:uid="{00000000-0005-0000-0000-00007E000000}"/>
    <cellStyle name="SAPBEXexcCritical5" xfId="51" xr:uid="{00000000-0005-0000-0000-00007F000000}"/>
    <cellStyle name="SAPBEXexcCritical6" xfId="52" xr:uid="{00000000-0005-0000-0000-000080000000}"/>
    <cellStyle name="SAPBEXexcGood1" xfId="53" xr:uid="{00000000-0005-0000-0000-000081000000}"/>
    <cellStyle name="SAPBEXexcGood2" xfId="54" xr:uid="{00000000-0005-0000-0000-000082000000}"/>
    <cellStyle name="SAPBEXexcGood3" xfId="55" xr:uid="{00000000-0005-0000-0000-000083000000}"/>
    <cellStyle name="SAPBEXfilterDrill" xfId="56" xr:uid="{00000000-0005-0000-0000-000084000000}"/>
    <cellStyle name="SAPBEXfilterItem" xfId="57" xr:uid="{00000000-0005-0000-0000-000085000000}"/>
    <cellStyle name="SAPBEXfilterText" xfId="58" xr:uid="{00000000-0005-0000-0000-000086000000}"/>
    <cellStyle name="SAPBEXformats" xfId="59" xr:uid="{00000000-0005-0000-0000-000087000000}"/>
    <cellStyle name="SAPBEXheaderItem" xfId="60" xr:uid="{00000000-0005-0000-0000-000088000000}"/>
    <cellStyle name="SAPBEXheaderText" xfId="61" xr:uid="{00000000-0005-0000-0000-000089000000}"/>
    <cellStyle name="SAPBEXHLevel0" xfId="62" xr:uid="{00000000-0005-0000-0000-00008A000000}"/>
    <cellStyle name="SAPBEXHLevel0X" xfId="63" xr:uid="{00000000-0005-0000-0000-00008B000000}"/>
    <cellStyle name="SAPBEXHLevel1" xfId="64" xr:uid="{00000000-0005-0000-0000-00008C000000}"/>
    <cellStyle name="SAPBEXHLevel1X" xfId="65" xr:uid="{00000000-0005-0000-0000-00008D000000}"/>
    <cellStyle name="SAPBEXHLevel2" xfId="66" xr:uid="{00000000-0005-0000-0000-00008E000000}"/>
    <cellStyle name="SAPBEXHLevel2X" xfId="67" xr:uid="{00000000-0005-0000-0000-00008F000000}"/>
    <cellStyle name="SAPBEXHLevel3" xfId="68" xr:uid="{00000000-0005-0000-0000-000090000000}"/>
    <cellStyle name="SAPBEXHLevel3X" xfId="69" xr:uid="{00000000-0005-0000-0000-000091000000}"/>
    <cellStyle name="SAPBEXinputData" xfId="70" xr:uid="{00000000-0005-0000-0000-000092000000}"/>
    <cellStyle name="SAPBEXItemHeader" xfId="71" xr:uid="{00000000-0005-0000-0000-000093000000}"/>
    <cellStyle name="SAPBEXresData" xfId="72" xr:uid="{00000000-0005-0000-0000-000094000000}"/>
    <cellStyle name="SAPBEXresDataEmph" xfId="73" xr:uid="{00000000-0005-0000-0000-000095000000}"/>
    <cellStyle name="SAPBEXresItem" xfId="74" xr:uid="{00000000-0005-0000-0000-000096000000}"/>
    <cellStyle name="SAPBEXresItemX" xfId="75" xr:uid="{00000000-0005-0000-0000-000097000000}"/>
    <cellStyle name="SAPBEXstdData" xfId="76" xr:uid="{00000000-0005-0000-0000-000098000000}"/>
    <cellStyle name="SAPBEXstdDataEmph" xfId="77" xr:uid="{00000000-0005-0000-0000-000099000000}"/>
    <cellStyle name="SAPBEXstdItem" xfId="78" xr:uid="{00000000-0005-0000-0000-00009A000000}"/>
    <cellStyle name="SAPBEXstdItemX" xfId="79" xr:uid="{00000000-0005-0000-0000-00009B000000}"/>
    <cellStyle name="SAPBEXtitle" xfId="80" xr:uid="{00000000-0005-0000-0000-00009C000000}"/>
    <cellStyle name="SAPBEXunassignedItem" xfId="81" xr:uid="{00000000-0005-0000-0000-00009D000000}"/>
    <cellStyle name="SAPBEXundefined" xfId="82" xr:uid="{00000000-0005-0000-0000-00009E000000}"/>
    <cellStyle name="Sheet Title" xfId="83" xr:uid="{00000000-0005-0000-0000-00009F000000}"/>
    <cellStyle name="Total 2" xfId="84" xr:uid="{00000000-0005-0000-0000-0000A0000000}"/>
    <cellStyle name="Warning Text 2" xfId="85" xr:uid="{00000000-0005-0000-0000-0000A1000000}"/>
  </cellStyles>
  <dxfs count="0"/>
  <tableStyles count="0" defaultTableStyle="TableStyleMedium9" defaultPivotStyle="PivotStyleLight16"/>
  <colors>
    <mruColors>
      <color rgb="FFCBDB2A"/>
      <color rgb="FFFF33CC"/>
      <color rgb="FF62BB46"/>
      <color rgb="FF00AB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062545856119575E-2"/>
          <c:y val="5.9523774953654969E-2"/>
          <c:w val="0.88621122098641059"/>
          <c:h val="0.4163201658616201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Aruandesse2018!$F$3</c:f>
              <c:strCache>
                <c:ptCount val="1"/>
                <c:pt idx="0">
                  <c:v>2018 radikaalse prostatektoomia patsiendid, kellele tehti vereülekanne, osakaal</c:v>
                </c:pt>
              </c:strCache>
            </c:strRef>
          </c:tx>
          <c:spPr>
            <a:solidFill>
              <a:srgbClr val="62BB46"/>
            </a:solidFill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  <a:bevelB w="0" h="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  <a:bevelB w="0" h="0"/>
              </a:sp3d>
            </c:spPr>
            <c:extLst>
              <c:ext xmlns:c16="http://schemas.microsoft.com/office/drawing/2014/chart" uri="{C3380CC4-5D6E-409C-BE32-E72D297353CC}">
                <c16:uniqueId val="{00000001-E7F1-48B2-92C8-D4F30F8FDDA6}"/>
              </c:ext>
            </c:extLst>
          </c:dPt>
          <c:dPt>
            <c:idx val="5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  <a:bevelB w="0" h="0"/>
              </a:sp3d>
            </c:spPr>
            <c:extLst>
              <c:ext xmlns:c16="http://schemas.microsoft.com/office/drawing/2014/chart" uri="{C3380CC4-5D6E-409C-BE32-E72D297353CC}">
                <c16:uniqueId val="{00000003-E7F1-48B2-92C8-D4F30F8FDDA6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  <a:bevelB w="0" h="0"/>
              </a:sp3d>
            </c:spPr>
            <c:extLst>
              <c:ext xmlns:c16="http://schemas.microsoft.com/office/drawing/2014/chart" uri="{C3380CC4-5D6E-409C-BE32-E72D297353CC}">
                <c16:uniqueId val="{00000005-E7F1-48B2-92C8-D4F30F8FDDA6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Aruandesse2018!$M$7:$M$14</c15:sqref>
                    </c15:fullRef>
                  </c:ext>
                </c:extLst>
                <c:f>Aruandesse2018!$M$7:$M$12</c:f>
                <c:numCache>
                  <c:formatCode>General</c:formatCode>
                  <c:ptCount val="6"/>
                  <c:pt idx="0">
                    <c:v>6.1189136129127422E-2</c:v>
                  </c:pt>
                  <c:pt idx="1">
                    <c:v>3.4868233529373439E-2</c:v>
                  </c:pt>
                  <c:pt idx="2">
                    <c:v>2.8991892491494569E-2</c:v>
                  </c:pt>
                  <c:pt idx="3">
                    <c:v>8.5751955034006316E-2</c:v>
                  </c:pt>
                  <c:pt idx="4">
                    <c:v>7.7946401832554246E-2</c:v>
                  </c:pt>
                  <c:pt idx="5">
                    <c:v>5.331754900579623E-2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Aruandesse2018!$L$7:$L$14</c15:sqref>
                    </c15:fullRef>
                  </c:ext>
                </c:extLst>
                <c:f>Aruandesse2018!$L$7:$L$12</c:f>
                <c:numCache>
                  <c:formatCode>General</c:formatCode>
                  <c:ptCount val="6"/>
                  <c:pt idx="0">
                    <c:v>2.8176405807947849E-2</c:v>
                  </c:pt>
                  <c:pt idx="1">
                    <c:v>9.9338889119741924E-3</c:v>
                  </c:pt>
                  <c:pt idx="2">
                    <c:v>1.4545676854406086E-2</c:v>
                  </c:pt>
                  <c:pt idx="3">
                    <c:v>4.397797275514153E-2</c:v>
                  </c:pt>
                  <c:pt idx="4">
                    <c:v>2.336667238032198E-2</c:v>
                  </c:pt>
                  <c:pt idx="5">
                    <c:v>2.8928858088780832E-2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Aruandesse2018!$A$7:$C$14</c15:sqref>
                  </c15:fullRef>
                </c:ext>
              </c:extLst>
              <c:f>Aruandesse2018!$A$7:$C$12</c:f>
              <c:multiLvlStrCache>
                <c:ptCount val="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Aruandesse2018!$F$7:$F$14</c15:sqref>
                  </c15:fullRef>
                </c:ext>
              </c:extLst>
              <c:f>Aruandesse2018!$F$7:$F$12</c:f>
              <c:numCache>
                <c:formatCode>0%</c:formatCode>
                <c:ptCount val="6"/>
                <c:pt idx="0">
                  <c:v>4.9504950495049507E-2</c:v>
                </c:pt>
                <c:pt idx="1">
                  <c:v>1.3698630136986301E-2</c:v>
                </c:pt>
                <c:pt idx="2">
                  <c:v>2.8340080971659919E-2</c:v>
                </c:pt>
                <c:pt idx="3">
                  <c:v>8.2191780821917804E-2</c:v>
                </c:pt>
                <c:pt idx="4">
                  <c:v>3.2258064516129031E-2</c:v>
                </c:pt>
                <c:pt idx="5">
                  <c:v>5.9259259259259262E-2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Aruandesse2018!$F$14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  <a:bevelB w="0" h="0"/>
                    </a:sp3d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E7F1-48B2-92C8-D4F30F8FD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49870320"/>
        <c:axId val="249869760"/>
      </c:barChart>
      <c:lineChart>
        <c:grouping val="standard"/>
        <c:varyColors val="0"/>
        <c:ser>
          <c:idx val="2"/>
          <c:order val="1"/>
          <c:tx>
            <c:v>2018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Aruandesse2018!$A$7:$C$14</c15:sqref>
                  </c15:fullRef>
                </c:ext>
              </c:extLst>
              <c:f>Aruandesse2018!$A$7:$C$12</c:f>
              <c:multiLvlStrCache>
                <c:ptCount val="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Aruandesse2018!$H$7:$H$14</c15:sqref>
                  </c15:fullRef>
                </c:ext>
              </c:extLst>
              <c:f>Aruandesse2018!$H$7:$H$12</c:f>
              <c:numCache>
                <c:formatCode>0%</c:formatCode>
                <c:ptCount val="6"/>
                <c:pt idx="0">
                  <c:v>5.3846153846153849E-2</c:v>
                </c:pt>
                <c:pt idx="1">
                  <c:v>5.3846153846153849E-2</c:v>
                </c:pt>
                <c:pt idx="2">
                  <c:v>5.3846153846153849E-2</c:v>
                </c:pt>
                <c:pt idx="3">
                  <c:v>5.3846153846153849E-2</c:v>
                </c:pt>
                <c:pt idx="4">
                  <c:v>5.3846153846153849E-2</c:v>
                </c:pt>
                <c:pt idx="5">
                  <c:v>5.3846153846153849E-2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7F1-48B2-92C8-D4F30F8FDDA6}"/>
            </c:ext>
          </c:extLst>
        </c:ser>
        <c:ser>
          <c:idx val="4"/>
          <c:order val="2"/>
          <c:tx>
            <c:strRef>
              <c:f>Aruandesse2017!$F$3</c:f>
              <c:strCache>
                <c:ptCount val="1"/>
                <c:pt idx="0">
                  <c:v>2017.a radikaalse prostatektoomia patsiendid, kellele tehti vereülekanne,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Aruandesse2018!$A$7:$C$14</c15:sqref>
                  </c15:fullRef>
                </c:ext>
              </c:extLst>
              <c:f>Aruandesse2018!$A$7:$C$12</c:f>
              <c:multiLvlStrCache>
                <c:ptCount val="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Aruandesse2017!$F$7:$F$14</c15:sqref>
                  </c15:fullRef>
                </c:ext>
              </c:extLst>
              <c:f>Aruandesse2017!$F$7:$F$12</c:f>
              <c:numCache>
                <c:formatCode>0%</c:formatCode>
                <c:ptCount val="6"/>
                <c:pt idx="0">
                  <c:v>7.8947368421052627E-2</c:v>
                </c:pt>
                <c:pt idx="1">
                  <c:v>1.2500000000000001E-2</c:v>
                </c:pt>
                <c:pt idx="2">
                  <c:v>3.3898305084745763E-2</c:v>
                </c:pt>
                <c:pt idx="3">
                  <c:v>5.9523809523809521E-2</c:v>
                </c:pt>
                <c:pt idx="4">
                  <c:v>4.6153846153846156E-2</c:v>
                </c:pt>
                <c:pt idx="5">
                  <c:v>5.3691275167785234E-2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13C-4B9F-AA70-A9AEE4239D1D}"/>
            </c:ext>
          </c:extLst>
        </c:ser>
        <c:ser>
          <c:idx val="1"/>
          <c:order val="3"/>
          <c:tx>
            <c:v>2017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Aruandesse2018!$A$7:$C$14</c15:sqref>
                  </c15:fullRef>
                </c:ext>
              </c:extLst>
              <c:f>Aruandesse2018!$A$7:$C$12</c:f>
              <c:multiLvlStrCache>
                <c:ptCount val="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Aruandesse2017!$H$7:$H$14</c15:sqref>
                  </c15:fullRef>
                </c:ext>
              </c:extLst>
              <c:f>Aruandesse2017!$H$7:$H$12</c:f>
              <c:numCache>
                <c:formatCode>0%</c:formatCode>
                <c:ptCount val="6"/>
                <c:pt idx="0">
                  <c:v>5.5837563451776651E-2</c:v>
                </c:pt>
                <c:pt idx="1">
                  <c:v>5.5837563451776651E-2</c:v>
                </c:pt>
                <c:pt idx="2">
                  <c:v>5.5837563451776651E-2</c:v>
                </c:pt>
                <c:pt idx="3">
                  <c:v>5.5837563451776651E-2</c:v>
                </c:pt>
                <c:pt idx="4">
                  <c:v>5.5837563451776651E-2</c:v>
                </c:pt>
                <c:pt idx="5">
                  <c:v>5.5837563451776651E-2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13C-4B9F-AA70-A9AEE4239D1D}"/>
            </c:ext>
          </c:extLst>
        </c:ser>
        <c:ser>
          <c:idx val="0"/>
          <c:order val="4"/>
          <c:tx>
            <c:v>Indikaatori eesmärk (≤5%)</c:v>
          </c:tx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Aruandesse2018!$A$7:$C$14</c15:sqref>
                  </c15:fullRef>
                </c:ext>
              </c:extLst>
              <c:f>Aruandesse2018!$A$7:$C$12</c:f>
              <c:multiLvlStrCache>
                <c:ptCount val="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Aruandesse2018!$I$7:$I$14</c15:sqref>
                  </c15:fullRef>
                </c:ext>
              </c:extLst>
              <c:f>Aruandesse2018!$I$7:$I$12</c:f>
              <c:numCache>
                <c:formatCode>0%</c:formatCode>
                <c:ptCount val="6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7F1-48B2-92C8-D4F30F8FD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870320"/>
        <c:axId val="249869760"/>
      </c:lineChart>
      <c:catAx>
        <c:axId val="24987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9869760"/>
        <c:crosses val="autoZero"/>
        <c:auto val="1"/>
        <c:lblAlgn val="ctr"/>
        <c:lblOffset val="100"/>
        <c:noMultiLvlLbl val="0"/>
      </c:catAx>
      <c:valAx>
        <c:axId val="249869760"/>
        <c:scaling>
          <c:orientation val="minMax"/>
          <c:max val="0.1800000000000000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9870320"/>
        <c:crosses val="autoZero"/>
        <c:crossBetween val="between"/>
        <c:majorUnit val="2.0000000000000004E-2"/>
      </c:valAx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4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0"/>
          <c:y val="0.80774181143240587"/>
          <c:w val="0.99461483110955773"/>
          <c:h val="0.19225818856759419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062545856119575E-2"/>
          <c:y val="5.9523774953654969E-2"/>
          <c:w val="0.86184226251257501"/>
          <c:h val="0.4499336460453780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Aruandesse2017!$F$3</c:f>
              <c:strCache>
                <c:ptCount val="1"/>
                <c:pt idx="0">
                  <c:v>2017.a radikaalse prostatektoomia patsiendid, kellele tehti vereülekanne, osakaal</c:v>
                </c:pt>
              </c:strCache>
            </c:strRef>
          </c:tx>
          <c:spPr>
            <a:solidFill>
              <a:srgbClr val="62BB46"/>
            </a:solidFill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  <a:bevelB w="0" h="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  <a:bevelB w="0" h="0"/>
              </a:sp3d>
            </c:spPr>
            <c:extLst>
              <c:ext xmlns:c16="http://schemas.microsoft.com/office/drawing/2014/chart" uri="{C3380CC4-5D6E-409C-BE32-E72D297353CC}">
                <c16:uniqueId val="{00000001-2C67-4981-B87F-1D4B78EFE584}"/>
              </c:ext>
            </c:extLst>
          </c:dPt>
          <c:dPt>
            <c:idx val="5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  <a:bevelB w="0" h="0"/>
              </a:sp3d>
            </c:spPr>
            <c:extLst>
              <c:ext xmlns:c16="http://schemas.microsoft.com/office/drawing/2014/chart" uri="{C3380CC4-5D6E-409C-BE32-E72D297353CC}">
                <c16:uniqueId val="{0000000B-2C67-4981-B87F-1D4B78EFE584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  <a:bevelB w="0" h="0"/>
              </a:sp3d>
            </c:spPr>
            <c:extLst>
              <c:ext xmlns:c16="http://schemas.microsoft.com/office/drawing/2014/chart" uri="{C3380CC4-5D6E-409C-BE32-E72D297353CC}">
                <c16:uniqueId val="{00000005-2C67-4981-B87F-1D4B78EFE584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Aruandesse2017!$M$7:$M$14</c15:sqref>
                    </c15:fullRef>
                  </c:ext>
                </c:extLst>
                <c:f>Aruandesse2017!$M$7:$M$12</c:f>
                <c:numCache>
                  <c:formatCode>General</c:formatCode>
                  <c:ptCount val="6"/>
                  <c:pt idx="0">
                    <c:v>8.2779854304916606E-2</c:v>
                  </c:pt>
                  <c:pt idx="1">
                    <c:v>3.1925270457060256E-2</c:v>
                  </c:pt>
                  <c:pt idx="2">
                    <c:v>3.1553999417041199E-2</c:v>
                  </c:pt>
                  <c:pt idx="3">
                    <c:v>7.2358627000807293E-2</c:v>
                  </c:pt>
                  <c:pt idx="4">
                    <c:v>8.0984400299166232E-2</c:v>
                  </c:pt>
                  <c:pt idx="5">
                    <c:v>4.8671613010181698E-2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Aruandesse2017!$L$7:$L$14</c15:sqref>
                    </c15:fullRef>
                  </c:ext>
                </c:extLst>
                <c:f>Aruandesse2017!$L$7:$L$12</c:f>
                <c:numCache>
                  <c:formatCode>General</c:formatCode>
                  <c:ptCount val="6"/>
                  <c:pt idx="0">
                    <c:v>4.2263307900037933E-2</c:v>
                  </c:pt>
                  <c:pt idx="1">
                    <c:v>9.0653209305397303E-3</c:v>
                  </c:pt>
                  <c:pt idx="2">
                    <c:v>1.6623275489860038E-2</c:v>
                  </c:pt>
                  <c:pt idx="3">
                    <c:v>3.3833206518893003E-2</c:v>
                  </c:pt>
                  <c:pt idx="4">
                    <c:v>3.0333974004921903E-2</c:v>
                  </c:pt>
                  <c:pt idx="5">
                    <c:v>2.6236996049203324E-2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Aruandesse2017!$A$7:$C$14</c15:sqref>
                  </c15:fullRef>
                </c:ext>
              </c:extLst>
              <c:f>Aruandesse2017!$A$7:$C$12</c:f>
              <c:multiLvlStrCache>
                <c:ptCount val="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Aruandesse2017!$F$7:$F$14</c15:sqref>
                  </c15:fullRef>
                </c:ext>
              </c:extLst>
              <c:f>Aruandesse2017!$F$7:$F$12</c:f>
              <c:numCache>
                <c:formatCode>0%</c:formatCode>
                <c:ptCount val="6"/>
                <c:pt idx="0">
                  <c:v>7.8947368421052627E-2</c:v>
                </c:pt>
                <c:pt idx="1">
                  <c:v>1.2500000000000001E-2</c:v>
                </c:pt>
                <c:pt idx="2">
                  <c:v>3.3898305084745763E-2</c:v>
                </c:pt>
                <c:pt idx="3">
                  <c:v>5.9523809523809521E-2</c:v>
                </c:pt>
                <c:pt idx="4">
                  <c:v>4.6153846153846156E-2</c:v>
                </c:pt>
                <c:pt idx="5">
                  <c:v>5.3691275167785234E-2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Aruandesse2017!$F$14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  <a:bevelB w="0" h="0"/>
                    </a:sp3d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C67-4981-B87F-1D4B78EFE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49870320"/>
        <c:axId val="249869760"/>
      </c:barChart>
      <c:lineChart>
        <c:grouping val="standard"/>
        <c:varyColors val="0"/>
        <c:ser>
          <c:idx val="2"/>
          <c:order val="1"/>
          <c:tx>
            <c:v>2017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Aruandesse2017!$A$7:$C$14</c15:sqref>
                  </c15:fullRef>
                </c:ext>
              </c:extLst>
              <c:f>Aruandesse2017!$A$7:$C$12</c:f>
              <c:multiLvlStrCache>
                <c:ptCount val="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Aruandesse2017!$H$7:$H$14</c15:sqref>
                  </c15:fullRef>
                </c:ext>
              </c:extLst>
              <c:f>Aruandesse2017!$H$7:$H$12</c:f>
              <c:numCache>
                <c:formatCode>0%</c:formatCode>
                <c:ptCount val="6"/>
                <c:pt idx="0">
                  <c:v>5.5837563451776651E-2</c:v>
                </c:pt>
                <c:pt idx="1">
                  <c:v>5.5837563451776651E-2</c:v>
                </c:pt>
                <c:pt idx="2">
                  <c:v>5.5837563451776651E-2</c:v>
                </c:pt>
                <c:pt idx="3">
                  <c:v>5.5837563451776651E-2</c:v>
                </c:pt>
                <c:pt idx="4">
                  <c:v>5.5837563451776651E-2</c:v>
                </c:pt>
                <c:pt idx="5">
                  <c:v>5.5837563451776651E-2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C67-4981-B87F-1D4B78EFE584}"/>
            </c:ext>
          </c:extLst>
        </c:ser>
        <c:ser>
          <c:idx val="0"/>
          <c:order val="2"/>
          <c:tx>
            <c:v>Indikaatori eesmärk (5%)</c:v>
          </c:tx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Aruandesse2017!$A$7:$C$14</c15:sqref>
                  </c15:fullRef>
                </c:ext>
              </c:extLst>
              <c:f>Aruandesse2017!$A$7:$C$12</c:f>
              <c:multiLvlStrCache>
                <c:ptCount val="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Aruandesse2017!$I$7:$I$14</c15:sqref>
                  </c15:fullRef>
                </c:ext>
              </c:extLst>
              <c:f>Aruandesse2017!$I$7:$I$12</c:f>
              <c:numCache>
                <c:formatCode>0%</c:formatCode>
                <c:ptCount val="6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62-4389-B5F7-7BC71B920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870320"/>
        <c:axId val="249869760"/>
      </c:lineChart>
      <c:catAx>
        <c:axId val="24987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9869760"/>
        <c:crosses val="autoZero"/>
        <c:auto val="1"/>
        <c:lblAlgn val="ctr"/>
        <c:lblOffset val="100"/>
        <c:noMultiLvlLbl val="0"/>
      </c:catAx>
      <c:valAx>
        <c:axId val="249869760"/>
        <c:scaling>
          <c:orientation val="minMax"/>
          <c:max val="0.1800000000000000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9870320"/>
        <c:crosses val="autoZero"/>
        <c:crossBetween val="between"/>
        <c:majorUnit val="2.0000000000000004E-2"/>
      </c:valAx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9262386611355693"/>
          <c:w val="0.97084387651917015"/>
          <c:h val="0.10047902919017715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228600</xdr:colOff>
      <xdr:row>21</xdr:row>
      <xdr:rowOff>57150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4629150" cy="386715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Eesnäärmevähi indikaator 2: Radikaalse prostatektoomiaga seotud vereülekanne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Vereülekannet saanud opereeritud patsientide osakaal kõigist opereeritud patsientidest.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Operatsiooni kuupäev: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01.01.–31.12.2018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Põhidiagnoos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: C61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Ravitüüp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: statsionaarne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Operatsiooni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kood: 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KEC10, KEC00,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50318, 60303  </a:t>
          </a:r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Vereülekanne: TTL 4002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Indikaator kirjeldab radikaalse prostatektoomia operatsiooni läbinud patsientide osakaalu, kellel on tehtud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vereülekanne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Eesmärk: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≤5% 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</a:t>
          </a:r>
          <a:r>
            <a:rPr lang="et-EE" sz="1200" b="1" i="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</a:t>
          </a:r>
          <a:r>
            <a:rPr lang="et-EE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1</xdr:row>
      <xdr:rowOff>1</xdr:rowOff>
    </xdr:from>
    <xdr:to>
      <xdr:col>14</xdr:col>
      <xdr:colOff>472440</xdr:colOff>
      <xdr:row>30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BA819B-660F-4C95-84B3-F452FF80A4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228600</xdr:colOff>
      <xdr:row>24</xdr:row>
      <xdr:rowOff>85725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7326E74-2859-4CD0-A562-56EBFA6E8133}"/>
            </a:ext>
          </a:extLst>
        </xdr:cNvPr>
        <xdr:cNvSpPr/>
      </xdr:nvSpPr>
      <xdr:spPr>
        <a:xfrm>
          <a:off x="0" y="361950"/>
          <a:ext cx="4495800" cy="40671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Eesnäärmevähi indikaator: Radikaalse prostatektoomiaga seotud vereülekanne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Vereülekannet saanud opereeritud patsientide osakaal kõigist opereeritud patsientidest.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Operatsiooni kuupäev: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01.01.-31.12.2017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Põhidiagnoos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: C61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Ravitüüp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: statsionaarne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Operatsiooni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kood: 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KEC10, KEC00,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50318, 60303  </a:t>
          </a:r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Vereülekanne: TTL 4002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Indikaator kirjeldab radikaalse prostatektoomia operatsiooni läbinud patsientide osakaalu, kellel on tehtud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vereülekanne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Eesmärk: 0%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</a:t>
          </a:r>
          <a:r>
            <a:rPr lang="et-EE" sz="1200" b="1" i="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</a:t>
          </a:r>
          <a:r>
            <a:rPr lang="et-EE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152400</xdr:rowOff>
    </xdr:from>
    <xdr:to>
      <xdr:col>13</xdr:col>
      <xdr:colOff>276224</xdr:colOff>
      <xdr:row>24</xdr:row>
      <xdr:rowOff>95250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2F4F02B4-1242-4D01-8B52-A5666489E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M29"/>
  <sheetViews>
    <sheetView tabSelected="1" zoomScaleNormal="100" zoomScaleSheetLayoutView="100" workbookViewId="0">
      <selection activeCell="E25" sqref="E25"/>
    </sheetView>
  </sheetViews>
  <sheetFormatPr defaultColWidth="9.140625" defaultRowHeight="15" x14ac:dyDescent="0.25"/>
  <cols>
    <col min="1" max="16384" width="9.140625" style="1"/>
  </cols>
  <sheetData>
    <row r="1" spans="1:13" x14ac:dyDescent="0.25">
      <c r="I1" s="6"/>
    </row>
    <row r="2" spans="1:13" x14ac:dyDescent="0.25">
      <c r="I2" s="6"/>
    </row>
    <row r="3" spans="1:13" x14ac:dyDescent="0.25">
      <c r="I3" s="6"/>
    </row>
    <row r="4" spans="1:13" x14ac:dyDescent="0.25">
      <c r="I4" s="6"/>
    </row>
    <row r="5" spans="1:13" x14ac:dyDescent="0.25">
      <c r="I5" s="6"/>
    </row>
    <row r="6" spans="1:13" x14ac:dyDescent="0.25">
      <c r="I6" s="6"/>
    </row>
    <row r="7" spans="1:13" x14ac:dyDescent="0.25">
      <c r="I7" s="6"/>
    </row>
    <row r="8" spans="1:13" x14ac:dyDescent="0.25">
      <c r="I8" s="6"/>
    </row>
    <row r="9" spans="1:13" x14ac:dyDescent="0.25">
      <c r="I9" s="6"/>
    </row>
    <row r="10" spans="1:13" x14ac:dyDescent="0.25">
      <c r="I10" s="6"/>
    </row>
    <row r="11" spans="1:13" x14ac:dyDescent="0.25">
      <c r="I11" s="7"/>
    </row>
    <row r="12" spans="1:13" x14ac:dyDescent="0.25">
      <c r="I12" s="6"/>
    </row>
    <row r="13" spans="1:13" x14ac:dyDescent="0.25">
      <c r="I13" s="8"/>
      <c r="J13" s="5"/>
      <c r="K13" s="5"/>
      <c r="L13" s="5"/>
      <c r="M13" s="5"/>
    </row>
    <row r="14" spans="1:13" x14ac:dyDescent="0.25">
      <c r="I14" s="8"/>
      <c r="J14" s="5"/>
      <c r="K14" s="5"/>
      <c r="L14" s="5"/>
      <c r="M14" s="5"/>
    </row>
    <row r="15" spans="1:13" ht="15" customHeight="1" x14ac:dyDescent="0.25">
      <c r="A15" s="3"/>
      <c r="B15" s="4"/>
      <c r="C15" s="4"/>
      <c r="D15" s="4"/>
      <c r="E15" s="4"/>
      <c r="F15" s="4"/>
      <c r="G15" s="4"/>
      <c r="I15" s="8"/>
      <c r="J15" s="5"/>
      <c r="K15" s="5"/>
      <c r="L15" s="5"/>
      <c r="M15" s="5"/>
    </row>
    <row r="16" spans="1:13" x14ac:dyDescent="0.25">
      <c r="A16" s="4"/>
      <c r="B16" s="4"/>
      <c r="C16" s="4"/>
      <c r="D16" s="4"/>
      <c r="E16" s="4"/>
      <c r="F16" s="4"/>
      <c r="G16" s="4"/>
      <c r="I16" s="8"/>
      <c r="J16" s="5"/>
      <c r="K16" s="5"/>
      <c r="L16" s="5"/>
      <c r="M16" s="5"/>
    </row>
    <row r="17" spans="1:13" x14ac:dyDescent="0.25">
      <c r="A17" s="4"/>
      <c r="B17" s="4"/>
      <c r="C17" s="4"/>
      <c r="D17" s="4"/>
      <c r="E17" s="4"/>
      <c r="F17" s="4"/>
      <c r="G17" s="4"/>
      <c r="I17" s="8"/>
      <c r="J17" s="5"/>
      <c r="K17" s="5"/>
      <c r="L17" s="5"/>
      <c r="M17" s="5"/>
    </row>
    <row r="18" spans="1:13" x14ac:dyDescent="0.25">
      <c r="A18" s="4"/>
      <c r="B18" s="4"/>
      <c r="C18" s="4"/>
      <c r="D18" s="4"/>
      <c r="E18" s="4"/>
      <c r="F18" s="4"/>
      <c r="G18" s="4"/>
      <c r="I18" s="8"/>
      <c r="J18" s="5"/>
      <c r="K18" s="5"/>
      <c r="L18" s="5"/>
      <c r="M18" s="5"/>
    </row>
    <row r="19" spans="1:13" x14ac:dyDescent="0.25">
      <c r="A19" s="4"/>
      <c r="B19" s="4"/>
      <c r="C19" s="4"/>
      <c r="D19" s="4"/>
      <c r="E19" s="4"/>
      <c r="F19" s="4"/>
      <c r="G19" s="4"/>
      <c r="I19" s="8"/>
      <c r="J19" s="5"/>
      <c r="K19" s="5"/>
      <c r="L19" s="5"/>
      <c r="M19" s="5"/>
    </row>
    <row r="20" spans="1:13" x14ac:dyDescent="0.25">
      <c r="A20" s="2"/>
      <c r="B20" s="2"/>
      <c r="C20" s="2"/>
      <c r="D20" s="2"/>
      <c r="E20" s="2"/>
      <c r="F20" s="2"/>
      <c r="G20" s="2"/>
      <c r="I20" s="8"/>
      <c r="J20" s="5"/>
      <c r="K20" s="5"/>
      <c r="L20" s="5"/>
      <c r="M20" s="5"/>
    </row>
    <row r="21" spans="1:13" x14ac:dyDescent="0.25">
      <c r="A21" s="3"/>
      <c r="B21" s="4"/>
      <c r="C21" s="4"/>
      <c r="D21" s="4"/>
      <c r="E21" s="4"/>
      <c r="F21" s="4"/>
      <c r="G21" s="4"/>
      <c r="I21" s="8"/>
      <c r="J21" s="5"/>
      <c r="K21" s="5"/>
      <c r="L21" s="5"/>
      <c r="M21" s="5"/>
    </row>
    <row r="22" spans="1:13" x14ac:dyDescent="0.25">
      <c r="A22" s="4"/>
      <c r="B22"/>
      <c r="C22"/>
      <c r="D22" s="4"/>
      <c r="E22" s="4"/>
      <c r="F22" s="4"/>
      <c r="G22" s="4"/>
      <c r="I22" s="8"/>
    </row>
    <row r="23" spans="1:13" x14ac:dyDescent="0.25">
      <c r="A23" s="4"/>
      <c r="B23"/>
      <c r="C23"/>
      <c r="D23" s="4"/>
      <c r="F23" s="4"/>
      <c r="G23" s="4"/>
      <c r="I23" s="8"/>
    </row>
    <row r="24" spans="1:13" x14ac:dyDescent="0.25">
      <c r="A24" s="4"/>
      <c r="B24"/>
      <c r="C24"/>
      <c r="D24" s="4"/>
      <c r="E24" s="4"/>
      <c r="F24" s="4"/>
      <c r="G24" s="4"/>
      <c r="I24" s="8"/>
    </row>
    <row r="25" spans="1:13" x14ac:dyDescent="0.25">
      <c r="A25" s="4"/>
      <c r="B25" s="4"/>
      <c r="C25" s="4"/>
      <c r="D25" s="4"/>
      <c r="E25" s="4"/>
      <c r="F25" s="4"/>
      <c r="G25" s="4"/>
      <c r="I25" s="8"/>
    </row>
    <row r="26" spans="1:13" x14ac:dyDescent="0.25">
      <c r="I26" s="8"/>
    </row>
    <row r="27" spans="1:13" x14ac:dyDescent="0.25">
      <c r="I27" s="8"/>
    </row>
    <row r="28" spans="1:13" x14ac:dyDescent="0.25">
      <c r="I28" s="8"/>
    </row>
    <row r="29" spans="1:13" x14ac:dyDescent="0.25">
      <c r="I29" s="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workbookViewId="0">
      <selection activeCell="F3" sqref="F3:F6"/>
    </sheetView>
  </sheetViews>
  <sheetFormatPr defaultColWidth="9.140625" defaultRowHeight="15" x14ac:dyDescent="0.25"/>
  <cols>
    <col min="1" max="2" width="9.140625" style="1"/>
    <col min="3" max="3" width="25.140625" style="1" customWidth="1"/>
    <col min="4" max="4" width="18.140625" style="1" customWidth="1"/>
    <col min="5" max="5" width="24.5703125" style="1" customWidth="1"/>
    <col min="6" max="6" width="21.7109375" style="1" customWidth="1"/>
    <col min="7" max="7" width="13.140625" style="1" customWidth="1"/>
    <col min="8" max="8" width="4.5703125" style="1" bestFit="1" customWidth="1"/>
    <col min="9" max="9" width="9.140625" style="27"/>
    <col min="10" max="10" width="18.85546875" style="27" customWidth="1"/>
    <col min="11" max="11" width="16" style="27" customWidth="1"/>
    <col min="12" max="12" width="24.28515625" style="27" bestFit="1" customWidth="1"/>
    <col min="13" max="13" width="24.42578125" style="1" bestFit="1" customWidth="1"/>
    <col min="14" max="16384" width="9.140625" style="1"/>
  </cols>
  <sheetData>
    <row r="1" spans="1:13" x14ac:dyDescent="0.25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3" spans="1:13" ht="15" customHeight="1" x14ac:dyDescent="0.25">
      <c r="A3" s="38" t="s">
        <v>0</v>
      </c>
      <c r="B3" s="38"/>
      <c r="C3" s="38" t="s">
        <v>1</v>
      </c>
      <c r="D3" s="42" t="s">
        <v>22</v>
      </c>
      <c r="E3" s="44" t="s">
        <v>23</v>
      </c>
      <c r="F3" s="44" t="s">
        <v>24</v>
      </c>
      <c r="G3" s="44" t="s">
        <v>25</v>
      </c>
    </row>
    <row r="4" spans="1:13" x14ac:dyDescent="0.25">
      <c r="A4" s="38"/>
      <c r="B4" s="38"/>
      <c r="C4" s="38"/>
      <c r="D4" s="43"/>
      <c r="E4" s="38"/>
      <c r="F4" s="38"/>
      <c r="G4" s="44"/>
    </row>
    <row r="5" spans="1:13" x14ac:dyDescent="0.25">
      <c r="A5" s="38"/>
      <c r="B5" s="38"/>
      <c r="C5" s="38"/>
      <c r="D5" s="43"/>
      <c r="E5" s="38"/>
      <c r="F5" s="38"/>
      <c r="G5" s="44"/>
    </row>
    <row r="6" spans="1:13" ht="30" x14ac:dyDescent="0.25">
      <c r="A6" s="38"/>
      <c r="B6" s="38"/>
      <c r="C6" s="38"/>
      <c r="D6" s="43"/>
      <c r="E6" s="38"/>
      <c r="F6" s="38"/>
      <c r="G6" s="44"/>
      <c r="J6" s="28" t="s">
        <v>11</v>
      </c>
      <c r="K6" s="28" t="s">
        <v>12</v>
      </c>
      <c r="L6" s="28" t="s">
        <v>13</v>
      </c>
      <c r="M6" s="23" t="s">
        <v>14</v>
      </c>
    </row>
    <row r="7" spans="1:13" x14ac:dyDescent="0.25">
      <c r="A7" s="32" t="s">
        <v>2</v>
      </c>
      <c r="B7" s="33"/>
      <c r="C7" s="26" t="s">
        <v>15</v>
      </c>
      <c r="D7" s="11">
        <v>101</v>
      </c>
      <c r="E7" s="11">
        <v>5</v>
      </c>
      <c r="F7" s="12">
        <f>E7/D7</f>
        <v>4.9504950495049507E-2</v>
      </c>
      <c r="G7" s="21" t="str">
        <f>ROUND(J7*100,0)&amp;-ROUND(K7*100,0)&amp;"%"</f>
        <v>2-11%</v>
      </c>
      <c r="H7" s="20">
        <f>$F$15</f>
        <v>5.3846153846153849E-2</v>
      </c>
      <c r="I7" s="29">
        <v>0.05</v>
      </c>
      <c r="J7" s="30">
        <v>2.1328544687101658E-2</v>
      </c>
      <c r="K7" s="30">
        <v>0.11069408662417693</v>
      </c>
      <c r="L7" s="31">
        <f>F7-J7</f>
        <v>2.8176405807947849E-2</v>
      </c>
      <c r="M7" s="25">
        <f>K7-F7</f>
        <v>6.1189136129127422E-2</v>
      </c>
    </row>
    <row r="8" spans="1:13" x14ac:dyDescent="0.25">
      <c r="A8" s="34"/>
      <c r="B8" s="35"/>
      <c r="C8" s="17" t="s">
        <v>16</v>
      </c>
      <c r="D8" s="11">
        <v>146</v>
      </c>
      <c r="E8" s="11">
        <v>2</v>
      </c>
      <c r="F8" s="12">
        <f t="shared" ref="F8:F15" si="0">E8/D8</f>
        <v>1.3698630136986301E-2</v>
      </c>
      <c r="G8" s="21" t="str">
        <f t="shared" ref="G8:G15" si="1">ROUND(J8*100,0)&amp;-ROUND(K8*100,0)&amp;"%"</f>
        <v>0-5%</v>
      </c>
      <c r="H8" s="20">
        <f t="shared" ref="H8:H14" si="2">$F$15</f>
        <v>5.3846153846153849E-2</v>
      </c>
      <c r="I8" s="29">
        <v>0.05</v>
      </c>
      <c r="J8" s="30">
        <v>3.7647412250121073E-3</v>
      </c>
      <c r="K8" s="30">
        <v>4.856686366635974E-2</v>
      </c>
      <c r="L8" s="31">
        <f t="shared" ref="L8:L15" si="3">F8-J8</f>
        <v>9.9338889119741924E-3</v>
      </c>
      <c r="M8" s="25">
        <f t="shared" ref="M8:M15" si="4">K8-F8</f>
        <v>3.4868233529373439E-2</v>
      </c>
    </row>
    <row r="9" spans="1:13" x14ac:dyDescent="0.25">
      <c r="A9" s="36"/>
      <c r="B9" s="37"/>
      <c r="C9" s="13" t="s">
        <v>3</v>
      </c>
      <c r="D9" s="14">
        <v>247</v>
      </c>
      <c r="E9" s="14">
        <v>7</v>
      </c>
      <c r="F9" s="15">
        <f t="shared" si="0"/>
        <v>2.8340080971659919E-2</v>
      </c>
      <c r="G9" s="22" t="str">
        <f t="shared" si="1"/>
        <v>1-6%</v>
      </c>
      <c r="H9" s="20">
        <f t="shared" si="2"/>
        <v>5.3846153846153849E-2</v>
      </c>
      <c r="I9" s="29">
        <v>0.05</v>
      </c>
      <c r="J9" s="30">
        <v>1.3794404117253833E-2</v>
      </c>
      <c r="K9" s="30">
        <v>5.7331973463154488E-2</v>
      </c>
      <c r="L9" s="31">
        <f t="shared" si="3"/>
        <v>1.4545676854406086E-2</v>
      </c>
      <c r="M9" s="25">
        <f t="shared" si="4"/>
        <v>2.8991892491494569E-2</v>
      </c>
    </row>
    <row r="10" spans="1:13" x14ac:dyDescent="0.25">
      <c r="A10" s="38" t="s">
        <v>4</v>
      </c>
      <c r="B10" s="38"/>
      <c r="C10" s="17" t="s">
        <v>17</v>
      </c>
      <c r="D10" s="11">
        <v>73</v>
      </c>
      <c r="E10" s="11">
        <v>6</v>
      </c>
      <c r="F10" s="12">
        <f t="shared" si="0"/>
        <v>8.2191780821917804E-2</v>
      </c>
      <c r="G10" s="21" t="str">
        <f t="shared" si="1"/>
        <v>4-17%</v>
      </c>
      <c r="H10" s="20">
        <f t="shared" si="2"/>
        <v>5.3846153846153849E-2</v>
      </c>
      <c r="I10" s="29">
        <v>0.05</v>
      </c>
      <c r="J10" s="30">
        <v>3.8213808066776274E-2</v>
      </c>
      <c r="K10" s="30">
        <v>0.16794373585592412</v>
      </c>
      <c r="L10" s="31">
        <f t="shared" si="3"/>
        <v>4.397797275514153E-2</v>
      </c>
      <c r="M10" s="25">
        <f t="shared" si="4"/>
        <v>8.5751955034006316E-2</v>
      </c>
    </row>
    <row r="11" spans="1:13" x14ac:dyDescent="0.25">
      <c r="A11" s="38"/>
      <c r="B11" s="38"/>
      <c r="C11" s="17" t="s">
        <v>18</v>
      </c>
      <c r="D11" s="11">
        <v>62</v>
      </c>
      <c r="E11" s="11">
        <v>2</v>
      </c>
      <c r="F11" s="12">
        <f t="shared" si="0"/>
        <v>3.2258064516129031E-2</v>
      </c>
      <c r="G11" s="21" t="str">
        <f t="shared" si="1"/>
        <v>1-11%</v>
      </c>
      <c r="H11" s="20">
        <f t="shared" si="2"/>
        <v>5.3846153846153849E-2</v>
      </c>
      <c r="I11" s="29">
        <v>0.05</v>
      </c>
      <c r="J11" s="30">
        <v>8.8913921358070511E-3</v>
      </c>
      <c r="K11" s="30">
        <v>0.11020446634868328</v>
      </c>
      <c r="L11" s="31">
        <f t="shared" si="3"/>
        <v>2.336667238032198E-2</v>
      </c>
      <c r="M11" s="25">
        <f t="shared" si="4"/>
        <v>7.7946401832554246E-2</v>
      </c>
    </row>
    <row r="12" spans="1:13" x14ac:dyDescent="0.25">
      <c r="A12" s="38"/>
      <c r="B12" s="38"/>
      <c r="C12" s="13" t="s">
        <v>5</v>
      </c>
      <c r="D12" s="16">
        <v>135</v>
      </c>
      <c r="E12" s="16">
        <v>8</v>
      </c>
      <c r="F12" s="15">
        <f t="shared" si="0"/>
        <v>5.9259259259259262E-2</v>
      </c>
      <c r="G12" s="22" t="str">
        <f t="shared" si="1"/>
        <v>3-11%</v>
      </c>
      <c r="H12" s="20">
        <f t="shared" si="2"/>
        <v>5.3846153846153849E-2</v>
      </c>
      <c r="I12" s="29">
        <v>0.05</v>
      </c>
      <c r="J12" s="30">
        <v>3.033040117047843E-2</v>
      </c>
      <c r="K12" s="30">
        <v>0.11257680826505549</v>
      </c>
      <c r="L12" s="31">
        <f t="shared" si="3"/>
        <v>2.8928858088780832E-2</v>
      </c>
      <c r="M12" s="25">
        <f t="shared" si="4"/>
        <v>5.331754900579623E-2</v>
      </c>
    </row>
    <row r="13" spans="1:13" x14ac:dyDescent="0.25">
      <c r="A13" s="32" t="s">
        <v>6</v>
      </c>
      <c r="B13" s="33"/>
      <c r="C13" s="17" t="s">
        <v>19</v>
      </c>
      <c r="D13" s="18">
        <v>8</v>
      </c>
      <c r="E13" s="18">
        <v>6</v>
      </c>
      <c r="F13" s="19">
        <f t="shared" si="0"/>
        <v>0.75</v>
      </c>
      <c r="G13" s="21" t="str">
        <f t="shared" si="1"/>
        <v>41-93%</v>
      </c>
      <c r="H13" s="20">
        <f t="shared" si="2"/>
        <v>5.3846153846153849E-2</v>
      </c>
      <c r="I13" s="29">
        <v>0.05</v>
      </c>
      <c r="J13" s="30">
        <v>0.4092760444649961</v>
      </c>
      <c r="K13" s="30">
        <v>0.92852061864144075</v>
      </c>
      <c r="L13" s="31">
        <f t="shared" si="3"/>
        <v>0.3407239555350039</v>
      </c>
      <c r="M13" s="25">
        <f t="shared" si="4"/>
        <v>0.17852061864144075</v>
      </c>
    </row>
    <row r="14" spans="1:13" x14ac:dyDescent="0.25">
      <c r="A14" s="36"/>
      <c r="B14" s="37"/>
      <c r="C14" s="13" t="s">
        <v>7</v>
      </c>
      <c r="D14" s="16">
        <v>8</v>
      </c>
      <c r="E14" s="16">
        <v>6</v>
      </c>
      <c r="F14" s="15">
        <f t="shared" si="0"/>
        <v>0.75</v>
      </c>
      <c r="G14" s="22" t="str">
        <f t="shared" si="1"/>
        <v>41-93%</v>
      </c>
      <c r="H14" s="20">
        <f t="shared" si="2"/>
        <v>5.3846153846153849E-2</v>
      </c>
      <c r="I14" s="29">
        <v>0.05</v>
      </c>
      <c r="J14" s="30">
        <v>0.4092760444649961</v>
      </c>
      <c r="K14" s="30">
        <v>0.92852061864144075</v>
      </c>
      <c r="L14" s="31">
        <f t="shared" si="3"/>
        <v>0.3407239555350039</v>
      </c>
      <c r="M14" s="25">
        <f t="shared" si="4"/>
        <v>0.17852061864144075</v>
      </c>
    </row>
    <row r="15" spans="1:13" x14ac:dyDescent="0.25">
      <c r="A15" s="39" t="s">
        <v>8</v>
      </c>
      <c r="B15" s="40"/>
      <c r="C15" s="14"/>
      <c r="D15" s="16">
        <v>390</v>
      </c>
      <c r="E15" s="16">
        <v>21</v>
      </c>
      <c r="F15" s="15">
        <f t="shared" si="0"/>
        <v>5.3846153846153849E-2</v>
      </c>
      <c r="G15" s="22" t="str">
        <f t="shared" si="1"/>
        <v>4-8%</v>
      </c>
      <c r="J15" s="30">
        <v>3.5485276407351656E-2</v>
      </c>
      <c r="K15" s="30">
        <v>8.0910405137233979E-2</v>
      </c>
      <c r="L15" s="31">
        <f t="shared" si="3"/>
        <v>1.8360877438802194E-2</v>
      </c>
      <c r="M15" s="25">
        <f t="shared" si="4"/>
        <v>2.706425129108013E-2</v>
      </c>
    </row>
    <row r="23" spans="4:8" x14ac:dyDescent="0.25">
      <c r="D23" s="9"/>
      <c r="E23" s="10"/>
      <c r="F23" s="10"/>
      <c r="G23" s="10"/>
      <c r="H23" s="10"/>
    </row>
    <row r="24" spans="4:8" x14ac:dyDescent="0.25">
      <c r="D24" s="9"/>
      <c r="E24" s="10"/>
      <c r="F24" s="10"/>
      <c r="G24" s="10"/>
      <c r="H24" s="10"/>
    </row>
    <row r="25" spans="4:8" x14ac:dyDescent="0.25">
      <c r="D25" s="9"/>
      <c r="E25" s="10"/>
      <c r="F25" s="10"/>
      <c r="G25" s="10"/>
      <c r="H25" s="10"/>
    </row>
    <row r="26" spans="4:8" x14ac:dyDescent="0.25">
      <c r="D26" s="9"/>
      <c r="E26" s="10"/>
      <c r="F26" s="10"/>
      <c r="G26" s="10"/>
      <c r="H26" s="10"/>
    </row>
  </sheetData>
  <mergeCells count="11">
    <mergeCell ref="A7:B9"/>
    <mergeCell ref="A10:B12"/>
    <mergeCell ref="A13:B14"/>
    <mergeCell ref="A15:B15"/>
    <mergeCell ref="A1:K1"/>
    <mergeCell ref="A3:B6"/>
    <mergeCell ref="C3:C6"/>
    <mergeCell ref="D3:D6"/>
    <mergeCell ref="E3:E6"/>
    <mergeCell ref="F3:F6"/>
    <mergeCell ref="G3:G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FE97C-1CDB-4BE7-B646-80F80D8D4072}">
  <dimension ref="A3:H24"/>
  <sheetViews>
    <sheetView workbookViewId="0">
      <selection activeCell="D33" sqref="D33"/>
    </sheetView>
  </sheetViews>
  <sheetFormatPr defaultRowHeight="15" x14ac:dyDescent="0.25"/>
  <sheetData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3"/>
      <c r="B17" s="4"/>
      <c r="C17" s="4"/>
      <c r="D17" s="4"/>
      <c r="E17" s="4"/>
      <c r="F17" s="4"/>
      <c r="G17" s="4"/>
      <c r="H17" s="1"/>
    </row>
    <row r="18" spans="1:8" x14ac:dyDescent="0.25">
      <c r="A18" s="4"/>
      <c r="B18" s="4"/>
      <c r="C18" s="4"/>
      <c r="D18" s="4"/>
      <c r="E18" s="4"/>
      <c r="F18" s="4"/>
      <c r="G18" s="4"/>
      <c r="H18" s="1"/>
    </row>
    <row r="19" spans="1:8" x14ac:dyDescent="0.25">
      <c r="A19" s="4"/>
      <c r="B19" s="4"/>
      <c r="C19" s="4"/>
      <c r="D19" s="4"/>
      <c r="E19" s="4"/>
      <c r="F19" s="4"/>
      <c r="G19" s="4"/>
      <c r="H19" s="1"/>
    </row>
    <row r="20" spans="1:8" x14ac:dyDescent="0.25">
      <c r="A20" s="4"/>
      <c r="B20" s="4"/>
      <c r="C20" s="4"/>
      <c r="D20" s="4"/>
      <c r="E20" s="4"/>
      <c r="F20" s="4"/>
      <c r="G20" s="4"/>
      <c r="H20" s="1"/>
    </row>
    <row r="21" spans="1:8" x14ac:dyDescent="0.25">
      <c r="A21" s="4"/>
      <c r="B21" s="4"/>
      <c r="C21" s="4"/>
      <c r="D21" s="4"/>
      <c r="E21" s="4"/>
      <c r="F21" s="4"/>
      <c r="G21" s="4"/>
      <c r="H21" s="1"/>
    </row>
    <row r="22" spans="1:8" x14ac:dyDescent="0.25">
      <c r="A22" s="2"/>
      <c r="B22" s="2"/>
      <c r="C22" s="2"/>
      <c r="D22" s="2"/>
      <c r="E22" s="2"/>
      <c r="F22" s="2"/>
      <c r="G22" s="2"/>
      <c r="H22" s="1"/>
    </row>
    <row r="23" spans="1:8" x14ac:dyDescent="0.25">
      <c r="A23" s="3"/>
      <c r="B23" s="4"/>
      <c r="C23" s="4"/>
      <c r="D23" s="4"/>
      <c r="E23" s="4"/>
      <c r="F23" s="4"/>
      <c r="G23" s="4"/>
      <c r="H23" s="1"/>
    </row>
    <row r="24" spans="1:8" x14ac:dyDescent="0.25">
      <c r="A24" s="4"/>
      <c r="B24" s="1"/>
      <c r="C24" s="1"/>
      <c r="D24" s="4"/>
      <c r="E24" s="4"/>
      <c r="F24" s="4"/>
      <c r="G24" s="4"/>
      <c r="H24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0"/>
  <sheetViews>
    <sheetView workbookViewId="0">
      <selection activeCell="F3" sqref="F3:F6"/>
    </sheetView>
  </sheetViews>
  <sheetFormatPr defaultRowHeight="15" x14ac:dyDescent="0.25"/>
  <cols>
    <col min="4" max="4" width="18.140625" customWidth="1"/>
    <col min="5" max="5" width="18" customWidth="1"/>
    <col min="6" max="6" width="21.7109375" customWidth="1"/>
    <col min="7" max="7" width="16.42578125" style="1" customWidth="1"/>
    <col min="8" max="8" width="4.5703125" bestFit="1" customWidth="1"/>
    <col min="10" max="10" width="18.85546875" customWidth="1"/>
    <col min="11" max="11" width="16" customWidth="1"/>
    <col min="12" max="12" width="24.28515625" bestFit="1" customWidth="1"/>
    <col min="13" max="13" width="24.42578125" bestFit="1" customWidth="1"/>
  </cols>
  <sheetData>
    <row r="1" spans="1:13" x14ac:dyDescent="0.25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3" spans="1:13" ht="15" customHeight="1" x14ac:dyDescent="0.25">
      <c r="A3" s="38" t="s">
        <v>0</v>
      </c>
      <c r="B3" s="38"/>
      <c r="C3" s="38" t="s">
        <v>1</v>
      </c>
      <c r="D3" s="42" t="s">
        <v>20</v>
      </c>
      <c r="E3" s="44" t="s">
        <v>21</v>
      </c>
      <c r="F3" s="44" t="s">
        <v>26</v>
      </c>
      <c r="G3" s="44" t="s">
        <v>10</v>
      </c>
    </row>
    <row r="4" spans="1:13" x14ac:dyDescent="0.25">
      <c r="A4" s="38"/>
      <c r="B4" s="38"/>
      <c r="C4" s="38"/>
      <c r="D4" s="43"/>
      <c r="E4" s="38"/>
      <c r="F4" s="38"/>
      <c r="G4" s="44"/>
    </row>
    <row r="5" spans="1:13" x14ac:dyDescent="0.25">
      <c r="A5" s="38"/>
      <c r="B5" s="38"/>
      <c r="C5" s="38"/>
      <c r="D5" s="43"/>
      <c r="E5" s="38"/>
      <c r="F5" s="38"/>
      <c r="G5" s="44"/>
    </row>
    <row r="6" spans="1:13" ht="30" x14ac:dyDescent="0.25">
      <c r="A6" s="38"/>
      <c r="B6" s="38"/>
      <c r="C6" s="38"/>
      <c r="D6" s="43"/>
      <c r="E6" s="38"/>
      <c r="F6" s="38"/>
      <c r="G6" s="44"/>
      <c r="J6" s="23" t="s">
        <v>11</v>
      </c>
      <c r="K6" s="23" t="s">
        <v>12</v>
      </c>
      <c r="L6" s="23" t="s">
        <v>13</v>
      </c>
      <c r="M6" s="23" t="s">
        <v>14</v>
      </c>
    </row>
    <row r="7" spans="1:13" x14ac:dyDescent="0.25">
      <c r="A7" s="32" t="s">
        <v>2</v>
      </c>
      <c r="B7" s="33"/>
      <c r="C7" s="26" t="s">
        <v>15</v>
      </c>
      <c r="D7" s="11">
        <v>76</v>
      </c>
      <c r="E7" s="11">
        <v>6</v>
      </c>
      <c r="F7" s="12">
        <f>E7/D7</f>
        <v>7.8947368421052627E-2</v>
      </c>
      <c r="G7" s="21" t="str">
        <f>ROUND(J7*100,0)&amp;-ROUND(K7*100,0)&amp;"%"</f>
        <v>4-16%</v>
      </c>
      <c r="H7" s="20">
        <f>$F$15</f>
        <v>5.5837563451776651E-2</v>
      </c>
      <c r="I7" s="20">
        <v>0.05</v>
      </c>
      <c r="J7" s="24">
        <v>3.6684060521014694E-2</v>
      </c>
      <c r="K7" s="24">
        <v>0.16172722272596923</v>
      </c>
      <c r="L7" s="25">
        <f>F7-J7</f>
        <v>4.2263307900037933E-2</v>
      </c>
      <c r="M7" s="25">
        <f>K7-F7</f>
        <v>8.2779854304916606E-2</v>
      </c>
    </row>
    <row r="8" spans="1:13" x14ac:dyDescent="0.25">
      <c r="A8" s="34"/>
      <c r="B8" s="35"/>
      <c r="C8" s="17" t="s">
        <v>16</v>
      </c>
      <c r="D8" s="11">
        <v>160</v>
      </c>
      <c r="E8" s="11">
        <v>2</v>
      </c>
      <c r="F8" s="12">
        <f t="shared" ref="F8:F15" si="0">E8/D8</f>
        <v>1.2500000000000001E-2</v>
      </c>
      <c r="G8" s="21" t="str">
        <f t="shared" ref="G8:G15" si="1">ROUND(J8*100,0)&amp;-ROUND(K8*100,0)&amp;"%"</f>
        <v>0-4%</v>
      </c>
      <c r="H8" s="20">
        <f t="shared" ref="H8:H14" si="2">$F$15</f>
        <v>5.5837563451776651E-2</v>
      </c>
      <c r="I8" s="20">
        <v>0.05</v>
      </c>
      <c r="J8" s="24">
        <v>3.4346790694602712E-3</v>
      </c>
      <c r="K8" s="24">
        <v>4.4425270457060254E-2</v>
      </c>
      <c r="L8" s="25">
        <f t="shared" ref="L8:L15" si="3">F8-J8</f>
        <v>9.0653209305397303E-3</v>
      </c>
      <c r="M8" s="25">
        <f t="shared" ref="M8:M15" si="4">K8-F8</f>
        <v>3.1925270457060256E-2</v>
      </c>
    </row>
    <row r="9" spans="1:13" x14ac:dyDescent="0.25">
      <c r="A9" s="36"/>
      <c r="B9" s="37"/>
      <c r="C9" s="13" t="s">
        <v>3</v>
      </c>
      <c r="D9" s="14">
        <f>SUM(D7:D8)</f>
        <v>236</v>
      </c>
      <c r="E9" s="14">
        <f>SUM(E7:E8)</f>
        <v>8</v>
      </c>
      <c r="F9" s="15">
        <f t="shared" si="0"/>
        <v>3.3898305084745763E-2</v>
      </c>
      <c r="G9" s="22" t="str">
        <f t="shared" si="1"/>
        <v>2-7%</v>
      </c>
      <c r="H9" s="20">
        <f t="shared" si="2"/>
        <v>5.5837563451776651E-2</v>
      </c>
      <c r="I9" s="20">
        <v>0.05</v>
      </c>
      <c r="J9" s="24">
        <v>1.7275029594885725E-2</v>
      </c>
      <c r="K9" s="24">
        <v>6.5452304501786962E-2</v>
      </c>
      <c r="L9" s="25">
        <f t="shared" si="3"/>
        <v>1.6623275489860038E-2</v>
      </c>
      <c r="M9" s="25">
        <f t="shared" si="4"/>
        <v>3.1553999417041199E-2</v>
      </c>
    </row>
    <row r="10" spans="1:13" x14ac:dyDescent="0.25">
      <c r="A10" s="38" t="s">
        <v>4</v>
      </c>
      <c r="B10" s="38"/>
      <c r="C10" s="17" t="s">
        <v>17</v>
      </c>
      <c r="D10" s="11">
        <v>84</v>
      </c>
      <c r="E10" s="11">
        <v>5</v>
      </c>
      <c r="F10" s="12">
        <f t="shared" si="0"/>
        <v>5.9523809523809521E-2</v>
      </c>
      <c r="G10" s="21" t="str">
        <f t="shared" si="1"/>
        <v>3-13%</v>
      </c>
      <c r="H10" s="20">
        <f t="shared" si="2"/>
        <v>5.5837563451776651E-2</v>
      </c>
      <c r="I10" s="20">
        <v>0.05</v>
      </c>
      <c r="J10" s="24">
        <v>2.5690603004916521E-2</v>
      </c>
      <c r="K10" s="24">
        <v>0.13188243652461681</v>
      </c>
      <c r="L10" s="25">
        <f t="shared" si="3"/>
        <v>3.3833206518893003E-2</v>
      </c>
      <c r="M10" s="25">
        <f t="shared" si="4"/>
        <v>7.2358627000807293E-2</v>
      </c>
    </row>
    <row r="11" spans="1:13" x14ac:dyDescent="0.25">
      <c r="A11" s="38"/>
      <c r="B11" s="38"/>
      <c r="C11" s="17" t="s">
        <v>18</v>
      </c>
      <c r="D11" s="11">
        <v>65</v>
      </c>
      <c r="E11" s="11">
        <v>3</v>
      </c>
      <c r="F11" s="12">
        <f t="shared" si="0"/>
        <v>4.6153846153846156E-2</v>
      </c>
      <c r="G11" s="21" t="str">
        <f t="shared" si="1"/>
        <v>2-13%</v>
      </c>
      <c r="H11" s="20">
        <f t="shared" si="2"/>
        <v>5.5837563451776651E-2</v>
      </c>
      <c r="I11" s="20">
        <v>0.05</v>
      </c>
      <c r="J11" s="24">
        <v>1.5819872148924254E-2</v>
      </c>
      <c r="K11" s="24">
        <v>0.12713824645301239</v>
      </c>
      <c r="L11" s="25">
        <f t="shared" si="3"/>
        <v>3.0333974004921903E-2</v>
      </c>
      <c r="M11" s="25">
        <f t="shared" si="4"/>
        <v>8.0984400299166232E-2</v>
      </c>
    </row>
    <row r="12" spans="1:13" x14ac:dyDescent="0.25">
      <c r="A12" s="38"/>
      <c r="B12" s="38"/>
      <c r="C12" s="13" t="s">
        <v>5</v>
      </c>
      <c r="D12" s="16">
        <f>SUM(D10:D11)</f>
        <v>149</v>
      </c>
      <c r="E12" s="16">
        <f>SUM(E10:E11)</f>
        <v>8</v>
      </c>
      <c r="F12" s="15">
        <f t="shared" si="0"/>
        <v>5.3691275167785234E-2</v>
      </c>
      <c r="G12" s="22" t="str">
        <f t="shared" si="1"/>
        <v>3-10%</v>
      </c>
      <c r="H12" s="20">
        <f t="shared" si="2"/>
        <v>5.5837563451776651E-2</v>
      </c>
      <c r="I12" s="20">
        <v>0.05</v>
      </c>
      <c r="J12" s="24">
        <v>2.745427911858191E-2</v>
      </c>
      <c r="K12" s="24">
        <v>0.10236288817796693</v>
      </c>
      <c r="L12" s="25">
        <f t="shared" si="3"/>
        <v>2.6236996049203324E-2</v>
      </c>
      <c r="M12" s="25">
        <f t="shared" si="4"/>
        <v>4.8671613010181698E-2</v>
      </c>
    </row>
    <row r="13" spans="1:13" s="1" customFormat="1" x14ac:dyDescent="0.25">
      <c r="A13" s="32" t="s">
        <v>6</v>
      </c>
      <c r="B13" s="33"/>
      <c r="C13" s="17" t="s">
        <v>19</v>
      </c>
      <c r="D13" s="18">
        <v>9</v>
      </c>
      <c r="E13" s="18">
        <v>6</v>
      </c>
      <c r="F13" s="19">
        <f t="shared" si="0"/>
        <v>0.66666666666666663</v>
      </c>
      <c r="G13" s="21" t="str">
        <f t="shared" si="1"/>
        <v>35-88%</v>
      </c>
      <c r="H13" s="20">
        <f t="shared" si="2"/>
        <v>5.5837563451776651E-2</v>
      </c>
      <c r="I13" s="20">
        <v>0.05</v>
      </c>
      <c r="J13" s="24">
        <v>0.35420266530939098</v>
      </c>
      <c r="K13" s="24">
        <v>0.87941593602762724</v>
      </c>
      <c r="L13" s="25">
        <f t="shared" si="3"/>
        <v>0.31246400135727564</v>
      </c>
      <c r="M13" s="25">
        <f t="shared" si="4"/>
        <v>0.21274926936096061</v>
      </c>
    </row>
    <row r="14" spans="1:13" x14ac:dyDescent="0.25">
      <c r="A14" s="36"/>
      <c r="B14" s="37"/>
      <c r="C14" s="13" t="s">
        <v>7</v>
      </c>
      <c r="D14" s="16">
        <v>9</v>
      </c>
      <c r="E14" s="16">
        <v>6</v>
      </c>
      <c r="F14" s="15">
        <f t="shared" si="0"/>
        <v>0.66666666666666663</v>
      </c>
      <c r="G14" s="22" t="str">
        <f t="shared" si="1"/>
        <v>35-88%</v>
      </c>
      <c r="H14" s="20">
        <f t="shared" si="2"/>
        <v>5.5837563451776651E-2</v>
      </c>
      <c r="I14" s="20">
        <v>0.05</v>
      </c>
      <c r="J14" s="24">
        <v>0.35420266530939098</v>
      </c>
      <c r="K14" s="24">
        <v>0.87941593602762724</v>
      </c>
      <c r="L14" s="25">
        <f t="shared" si="3"/>
        <v>0.31246400135727564</v>
      </c>
      <c r="M14" s="25">
        <f t="shared" si="4"/>
        <v>0.21274926936096061</v>
      </c>
    </row>
    <row r="15" spans="1:13" x14ac:dyDescent="0.25">
      <c r="A15" s="39" t="s">
        <v>8</v>
      </c>
      <c r="B15" s="40"/>
      <c r="C15" s="14"/>
      <c r="D15" s="16">
        <f>SUM(D9,D12,D14)</f>
        <v>394</v>
      </c>
      <c r="E15" s="16">
        <f>SUM(E9,E12,E14)</f>
        <v>22</v>
      </c>
      <c r="F15" s="15">
        <f t="shared" si="0"/>
        <v>5.5837563451776651E-2</v>
      </c>
      <c r="G15" s="22" t="str">
        <f t="shared" si="1"/>
        <v>4-8%</v>
      </c>
      <c r="J15" s="24">
        <v>3.7160215048351812E-2</v>
      </c>
      <c r="K15" s="24">
        <v>8.309232278921326E-2</v>
      </c>
      <c r="L15" s="25">
        <f t="shared" si="3"/>
        <v>1.8677348403424839E-2</v>
      </c>
      <c r="M15" s="25">
        <f t="shared" si="4"/>
        <v>2.725475933743661E-2</v>
      </c>
    </row>
    <row r="23" spans="3:9" x14ac:dyDescent="0.25">
      <c r="D23" s="9"/>
      <c r="E23" s="10"/>
      <c r="F23" s="10"/>
      <c r="G23" s="10"/>
      <c r="H23" s="10"/>
    </row>
    <row r="24" spans="3:9" x14ac:dyDescent="0.25">
      <c r="D24" s="9"/>
      <c r="E24" s="10"/>
      <c r="F24" s="10"/>
      <c r="G24" s="10"/>
      <c r="H24" s="10"/>
    </row>
    <row r="25" spans="3:9" x14ac:dyDescent="0.25">
      <c r="D25" s="9"/>
      <c r="E25" s="10"/>
      <c r="F25" s="10"/>
      <c r="G25" s="10"/>
      <c r="H25" s="10"/>
    </row>
    <row r="26" spans="3:9" x14ac:dyDescent="0.25">
      <c r="D26" s="9"/>
      <c r="E26" s="10"/>
      <c r="F26" s="10"/>
      <c r="G26" s="10"/>
      <c r="H26" s="10"/>
    </row>
    <row r="27" spans="3:9" x14ac:dyDescent="0.25">
      <c r="C27" s="1"/>
      <c r="D27" s="1"/>
      <c r="E27" s="1"/>
      <c r="F27" s="1"/>
      <c r="H27" s="1"/>
      <c r="I27" s="1"/>
    </row>
    <row r="28" spans="3:9" x14ac:dyDescent="0.25">
      <c r="C28" s="1"/>
      <c r="D28" s="1"/>
      <c r="E28" s="1"/>
      <c r="F28" s="1"/>
      <c r="H28" s="1"/>
      <c r="I28" s="1"/>
    </row>
    <row r="29" spans="3:9" x14ac:dyDescent="0.25">
      <c r="C29" s="1"/>
      <c r="D29" s="1"/>
      <c r="E29" s="1"/>
      <c r="F29" s="1"/>
      <c r="H29" s="1"/>
      <c r="I29" s="1"/>
    </row>
    <row r="30" spans="3:9" x14ac:dyDescent="0.25">
      <c r="C30" s="1"/>
      <c r="D30" s="1"/>
      <c r="E30" s="1"/>
      <c r="F30" s="1"/>
      <c r="H30" s="1"/>
      <c r="I30" s="1"/>
    </row>
  </sheetData>
  <mergeCells count="11">
    <mergeCell ref="A10:B12"/>
    <mergeCell ref="A15:B15"/>
    <mergeCell ref="A1:K1"/>
    <mergeCell ref="A13:B14"/>
    <mergeCell ref="A3:B6"/>
    <mergeCell ref="C3:C6"/>
    <mergeCell ref="D3:D6"/>
    <mergeCell ref="E3:E6"/>
    <mergeCell ref="F3:F6"/>
    <mergeCell ref="A7:B9"/>
    <mergeCell ref="G3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Kirjeldus</vt:lpstr>
      <vt:lpstr>Aruandesse2018</vt:lpstr>
      <vt:lpstr>Kirjeldus'17</vt:lpstr>
      <vt:lpstr>Aruandesse2017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Laura-Liisa Liivamägi</cp:lastModifiedBy>
  <dcterms:created xsi:type="dcterms:W3CDTF">2016-07-11T10:16:26Z</dcterms:created>
  <dcterms:modified xsi:type="dcterms:W3CDTF">2019-10-18T08:14:05Z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intensiivravi_3_0602.xlsx</vt:lpwstr>
  </property>
</Properties>
</file>