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Neuroloogia\"/>
    </mc:Choice>
  </mc:AlternateContent>
  <xr:revisionPtr revIDLastSave="0" documentId="13_ncr:1_{89876CB0-AE5E-46AD-8769-62932B8868AC}" xr6:coauthVersionLast="43" xr6:coauthVersionMax="43" xr10:uidLastSave="{00000000-0000-0000-0000-000000000000}"/>
  <bookViews>
    <workbookView xWindow="-120" yWindow="-120" windowWidth="29040" windowHeight="15840" tabRatio="799" activeTab="1" xr2:uid="{00000000-000D-0000-FFFF-FFFF00000000}"/>
  </bookViews>
  <sheets>
    <sheet name="Kirjeldus" sheetId="15" r:id="rId1"/>
    <sheet name="Aruandesse2018" sheetId="27" r:id="rId2"/>
    <sheet name="Kirjeldus'17" sheetId="28" r:id="rId3"/>
    <sheet name="Aruandesse2017" sheetId="21" r:id="rId4"/>
    <sheet name="Aruandesse2016" sheetId="17" r:id="rId5"/>
    <sheet name="Aruandesse2015" sheetId="2" r:id="rId6"/>
  </sheets>
  <externalReferences>
    <externalReference r:id="rId7"/>
    <externalReference r:id="rId8"/>
  </externalReferences>
  <definedNames>
    <definedName name="DF_GRID_1" localSheetId="1">#REF!</definedName>
    <definedName name="DF_GRID_1">#REF!</definedName>
    <definedName name="DF_GRID_1_1" localSheetId="1">#REF!</definedName>
    <definedName name="DF_GRID_1_1">#REF!</definedName>
    <definedName name="DF_GRID_1_2" localSheetId="1">#REF!</definedName>
    <definedName name="DF_GRID_1_2">#REF!</definedName>
    <definedName name="DF_GRID_1_3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21" l="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35" i="21"/>
  <c r="G28" i="27"/>
  <c r="F28" i="27"/>
  <c r="H27" i="27" s="1"/>
  <c r="F8" i="27"/>
  <c r="F9" i="27"/>
  <c r="F10" i="27"/>
  <c r="F11" i="27"/>
  <c r="F12" i="27"/>
  <c r="F13" i="27"/>
  <c r="F14" i="27"/>
  <c r="F15" i="27"/>
  <c r="F16" i="27"/>
  <c r="F17" i="27"/>
  <c r="F18" i="27"/>
  <c r="F19" i="27"/>
  <c r="F21" i="27"/>
  <c r="F23" i="27"/>
  <c r="F25" i="27"/>
  <c r="F26" i="27"/>
  <c r="F27" i="27"/>
  <c r="F7" i="27"/>
  <c r="H28" i="27" l="1"/>
  <c r="G27" i="27"/>
  <c r="M28" i="27" l="1"/>
  <c r="L28" i="27"/>
  <c r="M27" i="27"/>
  <c r="L27" i="27"/>
  <c r="M26" i="27"/>
  <c r="L26" i="27"/>
  <c r="H26" i="27"/>
  <c r="G26" i="27"/>
  <c r="M25" i="27"/>
  <c r="L25" i="27"/>
  <c r="H25" i="27"/>
  <c r="G25" i="27"/>
  <c r="M24" i="27"/>
  <c r="L24" i="27"/>
  <c r="H24" i="27"/>
  <c r="M23" i="27"/>
  <c r="L23" i="27"/>
  <c r="H23" i="27"/>
  <c r="G23" i="27"/>
  <c r="M22" i="27"/>
  <c r="L22" i="27"/>
  <c r="H22" i="27"/>
  <c r="M21" i="27"/>
  <c r="L21" i="27"/>
  <c r="H21" i="27"/>
  <c r="G21" i="27"/>
  <c r="M20" i="27"/>
  <c r="L20" i="27"/>
  <c r="H20" i="27"/>
  <c r="M19" i="27"/>
  <c r="L19" i="27"/>
  <c r="H19" i="27"/>
  <c r="G19" i="27"/>
  <c r="M18" i="27"/>
  <c r="L18" i="27"/>
  <c r="H18" i="27"/>
  <c r="G18" i="27"/>
  <c r="M17" i="27"/>
  <c r="L17" i="27"/>
  <c r="H17" i="27"/>
  <c r="G17" i="27"/>
  <c r="M16" i="27"/>
  <c r="L16" i="27"/>
  <c r="H16" i="27"/>
  <c r="G16" i="27"/>
  <c r="M15" i="27"/>
  <c r="L15" i="27"/>
  <c r="H15" i="27"/>
  <c r="G15" i="27"/>
  <c r="M14" i="27"/>
  <c r="L14" i="27"/>
  <c r="H14" i="27"/>
  <c r="G14" i="27"/>
  <c r="M13" i="27"/>
  <c r="L13" i="27"/>
  <c r="H13" i="27"/>
  <c r="G13" i="27"/>
  <c r="M12" i="27"/>
  <c r="L12" i="27"/>
  <c r="H12" i="27"/>
  <c r="G12" i="27"/>
  <c r="M11" i="27"/>
  <c r="L11" i="27"/>
  <c r="H11" i="27"/>
  <c r="G11" i="27"/>
  <c r="M10" i="27"/>
  <c r="L10" i="27"/>
  <c r="H10" i="27"/>
  <c r="G10" i="27"/>
  <c r="M9" i="27"/>
  <c r="L9" i="27"/>
  <c r="H9" i="27"/>
  <c r="G9" i="27"/>
  <c r="M8" i="27"/>
  <c r="L8" i="27"/>
  <c r="H8" i="27"/>
  <c r="G8" i="27"/>
  <c r="M7" i="27"/>
  <c r="L7" i="27"/>
  <c r="H7" i="27"/>
  <c r="G7" i="27"/>
  <c r="F55" i="17" l="1"/>
  <c r="F42" i="17"/>
  <c r="F37" i="17"/>
  <c r="F56" i="17" l="1"/>
  <c r="M43" i="21"/>
  <c r="M49" i="21"/>
  <c r="M39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7" i="21"/>
  <c r="M53" i="21" l="1"/>
  <c r="M45" i="21"/>
  <c r="G40" i="21"/>
  <c r="M48" i="21"/>
  <c r="G54" i="21"/>
  <c r="G46" i="21"/>
  <c r="M51" i="21"/>
  <c r="M40" i="21"/>
  <c r="M54" i="21"/>
  <c r="M36" i="21"/>
  <c r="M47" i="21"/>
  <c r="M35" i="21"/>
  <c r="M52" i="21"/>
  <c r="G48" i="21"/>
  <c r="M41" i="21"/>
  <c r="M50" i="21"/>
  <c r="G50" i="21"/>
  <c r="G39" i="21"/>
  <c r="G53" i="21"/>
  <c r="G49" i="21"/>
  <c r="G45" i="21"/>
  <c r="G41" i="21"/>
  <c r="G51" i="21"/>
  <c r="M38" i="21"/>
  <c r="M44" i="21"/>
  <c r="G38" i="21"/>
  <c r="M37" i="21"/>
  <c r="M46" i="21"/>
  <c r="G36" i="21"/>
  <c r="G47" i="21"/>
  <c r="G43" i="21"/>
  <c r="G35" i="21"/>
  <c r="G52" i="21"/>
  <c r="G44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G55" i="21" l="1"/>
  <c r="G37" i="21"/>
  <c r="M42" i="21"/>
  <c r="M55" i="21"/>
  <c r="G56" i="21"/>
  <c r="G42" i="21"/>
  <c r="M7" i="21"/>
  <c r="L7" i="21"/>
  <c r="M56" i="21" l="1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H36" i="17" s="1"/>
  <c r="G35" i="17"/>
  <c r="H55" i="17" l="1"/>
  <c r="H51" i="17"/>
  <c r="H47" i="17"/>
  <c r="H43" i="17"/>
  <c r="H39" i="17"/>
  <c r="H54" i="17"/>
  <c r="H50" i="17"/>
  <c r="H46" i="17"/>
  <c r="H42" i="17"/>
  <c r="H38" i="17"/>
  <c r="H53" i="17"/>
  <c r="H49" i="17"/>
  <c r="H45" i="17"/>
  <c r="H41" i="17"/>
  <c r="H37" i="17"/>
  <c r="H35" i="17"/>
  <c r="H52" i="17"/>
  <c r="H48" i="17"/>
  <c r="H44" i="17"/>
  <c r="H40" i="17"/>
  <c r="D55" i="17"/>
  <c r="E55" i="17"/>
  <c r="E37" i="17"/>
  <c r="E42" i="17"/>
  <c r="D42" i="17"/>
  <c r="D37" i="17"/>
  <c r="H27" i="21" l="1"/>
  <c r="E56" i="17"/>
  <c r="D56" i="17"/>
  <c r="F26" i="17"/>
  <c r="F8" i="17"/>
  <c r="H24" i="21" l="1"/>
  <c r="H9" i="21"/>
  <c r="H14" i="21"/>
  <c r="H8" i="21"/>
  <c r="H12" i="21"/>
  <c r="H15" i="21"/>
  <c r="H20" i="21"/>
  <c r="H11" i="21"/>
  <c r="H10" i="21"/>
  <c r="H16" i="21"/>
  <c r="H21" i="21"/>
  <c r="H25" i="21"/>
  <c r="H17" i="21"/>
  <c r="H22" i="21"/>
  <c r="H26" i="21"/>
  <c r="H7" i="21"/>
  <c r="H18" i="21"/>
  <c r="H13" i="21"/>
  <c r="H19" i="21"/>
  <c r="H23" i="21"/>
  <c r="F13" i="17"/>
  <c r="F11" i="17"/>
  <c r="F15" i="17"/>
  <c r="F23" i="17"/>
  <c r="F19" i="17"/>
  <c r="F22" i="17"/>
  <c r="F18" i="17"/>
  <c r="F17" i="17"/>
  <c r="F21" i="17"/>
  <c r="F25" i="17"/>
  <c r="F12" i="17"/>
  <c r="F16" i="17"/>
  <c r="F24" i="17"/>
  <c r="F20" i="17"/>
  <c r="F14" i="17"/>
  <c r="F10" i="17"/>
  <c r="F7" i="17"/>
  <c r="F27" i="17" l="1"/>
  <c r="F9" i="17"/>
  <c r="D27" i="2"/>
  <c r="F27" i="2" s="1"/>
  <c r="D14" i="2"/>
  <c r="D9" i="2"/>
  <c r="F8" i="2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8" i="2"/>
  <c r="F7" i="2"/>
  <c r="G11" i="2" l="1"/>
  <c r="G15" i="2"/>
  <c r="G19" i="2"/>
  <c r="G23" i="2"/>
  <c r="G27" i="2"/>
  <c r="G8" i="2"/>
  <c r="G16" i="2"/>
  <c r="G20" i="2"/>
  <c r="G24" i="2"/>
  <c r="G7" i="2"/>
  <c r="G13" i="2"/>
  <c r="G21" i="2"/>
  <c r="G14" i="2"/>
  <c r="G18" i="2"/>
  <c r="G12" i="2"/>
  <c r="G9" i="2"/>
  <c r="G17" i="2"/>
  <c r="G25" i="2"/>
  <c r="G10" i="2"/>
  <c r="G22" i="2"/>
  <c r="G26" i="2"/>
  <c r="F28" i="17"/>
  <c r="G25" i="17" s="1"/>
  <c r="F14" i="2"/>
  <c r="F9" i="2"/>
  <c r="G27" i="17" l="1"/>
  <c r="G18" i="17"/>
  <c r="G11" i="17"/>
  <c r="G12" i="17"/>
  <c r="G8" i="17"/>
  <c r="G19" i="17"/>
  <c r="G21" i="17"/>
  <c r="G7" i="17"/>
  <c r="G14" i="17"/>
  <c r="G22" i="17"/>
  <c r="G9" i="17"/>
  <c r="G13" i="17"/>
  <c r="G24" i="17"/>
  <c r="G16" i="17"/>
  <c r="G20" i="17"/>
  <c r="G15" i="17"/>
  <c r="G17" i="17"/>
  <c r="G23" i="17"/>
  <c r="G10" i="17"/>
  <c r="G26" i="17"/>
</calcChain>
</file>

<file path=xl/sharedStrings.xml><?xml version="1.0" encoding="utf-8"?>
<sst xmlns="http://schemas.openxmlformats.org/spreadsheetml/2006/main" count="208" uniqueCount="75">
  <si>
    <t>Neuroloogia indikaator 8: Esimese kuu jooksul pärast insulti haigestumist taastusravi saanud patisentide osakaal</t>
  </si>
  <si>
    <t>Haiglaliik</t>
  </si>
  <si>
    <t>Piirkondlikud</t>
  </si>
  <si>
    <t>PERH</t>
  </si>
  <si>
    <t>TÜK</t>
  </si>
  <si>
    <t>piirkH</t>
  </si>
  <si>
    <t>Keskhaiglad</t>
  </si>
  <si>
    <t>ITK</t>
  </si>
  <si>
    <t>LTKH</t>
  </si>
  <si>
    <t>IVKH</t>
  </si>
  <si>
    <t>PH</t>
  </si>
  <si>
    <t>Üldhaiglad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</si>
  <si>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</si>
  <si>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</si>
  <si>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</si>
  <si>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</si>
  <si>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</si>
  <si>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</si>
  <si>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</si>
  <si>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</si>
  <si>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</si>
  <si>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</si>
  <si>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</si>
  <si>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</si>
  <si>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</si>
  <si>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Kokku:</t>
  </si>
  <si>
    <t>Haigla</t>
  </si>
  <si>
    <t>2015.a. 30 päeva jooksul teenust saanud pt arv</t>
  </si>
  <si>
    <t>2015.a. vältimatu insuldidgn raviarvetega pt arv</t>
  </si>
  <si>
    <t>2015.a. 30 päeva jooksul teenust saanud pt osakaal</t>
  </si>
  <si>
    <t>.</t>
  </si>
  <si>
    <t>keskH</t>
  </si>
  <si>
    <t>Patsiendid, kes on saanud 7050, 7053, 7621, 7622</t>
  </si>
  <si>
    <t>Haigla, kus oli vältimatu insuldidgn raviarve</t>
  </si>
  <si>
    <t>Patsiendid, kes on saanud teenust 8028, 8029 ja 7050, 7053, 7621, 7622</t>
  </si>
  <si>
    <t>Patsiendid, kes on saanud teenust 8028, 8029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</si>
  <si>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</si>
  <si>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</si>
  <si>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</si>
  <si>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</si>
  <si>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</si>
  <si>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</si>
  <si>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</si>
  <si>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</si>
  <si>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</si>
  <si>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</si>
  <si>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</si>
  <si>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</si>
  <si>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</si>
  <si>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</si>
  <si>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</si>
  <si>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</si>
  <si>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</si>
  <si>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</si>
  <si>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</si>
  <si>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</si>
  <si>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</si>
  <si>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</si>
  <si>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</si>
  <si>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2017.a 30 päeva jooksul teenust 7050/7053/7621/7622 saanud patsientide arv</t>
  </si>
  <si>
    <t>2017.a 30 päeva jooksul teenust 7050/7053/7621/7622 saanud patsientide osakaal</t>
  </si>
  <si>
    <t>2017.a 30 päeva jooksul teenust 8028/8029 saanud patsientide arv</t>
  </si>
  <si>
    <t>2017.a 30 päeva jooksul teenust 8028/8029 saanud patsientide osakaal</t>
  </si>
  <si>
    <t>2017.a ägeda insuldi  raviarvetega patsientide arv</t>
  </si>
  <si>
    <t>2017.a ägeda insuldi  patsientide arv</t>
  </si>
  <si>
    <t>2016.a vältimatu insuldidgn raviarvetega pt arv</t>
  </si>
  <si>
    <t>2016.a 30 päeva jooksul teenust saanud patsientide arv</t>
  </si>
  <si>
    <t>2016.a 30 päeva jooksul teenust saanud patsientide osakaal</t>
  </si>
  <si>
    <t>2016.a 30 päeva jooksul teenust 8028/8029 saanud patsientide osakaal</t>
  </si>
  <si>
    <t>2018.a ägeda insuldi  patsientide arv</t>
  </si>
  <si>
    <t>Neuroloogia indikaator 8: Esimese kuu jooksul pärast insulti haigestumist statsionaarset taastusravi saanud patisentide osakaal</t>
  </si>
  <si>
    <t>95% UV</t>
  </si>
  <si>
    <t>2018.a 30 päeva jooksul teenust 8028/8029 saanud patsiendid, arv</t>
  </si>
  <si>
    <t>2018.a 30 päeva jooksul teenust 8028/8029 saanud patsiendid, osakaal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</si>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</sst>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rgb="FF2E75B6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0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0" applyNumberFormat="0" applyAlignment="0" applyProtection="0"/>
    <xf numFmtId="0" fontId="15" fillId="15" borderId="11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0" applyNumberFormat="0" applyAlignment="0" applyProtection="0"/>
    <xf numFmtId="0" fontId="21" fillId="0" borderId="15" applyNumberFormat="0" applyFill="0" applyAlignment="0" applyProtection="0"/>
    <xf numFmtId="0" fontId="21" fillId="21" borderId="0" applyNumberFormat="0" applyBorder="0" applyAlignment="0" applyProtection="0"/>
    <xf numFmtId="0" fontId="4" fillId="20" borderId="10" applyNumberFormat="0" applyFont="0" applyAlignment="0" applyProtection="0"/>
    <xf numFmtId="0" fontId="22" fillId="23" borderId="16" applyNumberFormat="0" applyAlignment="0" applyProtection="0"/>
    <xf numFmtId="4" fontId="4" fillId="27" borderId="10" applyNumberFormat="0" applyProtection="0">
      <alignment vertical="center"/>
    </xf>
    <xf numFmtId="4" fontId="25" fillId="28" borderId="10" applyNumberFormat="0" applyProtection="0">
      <alignment vertical="center"/>
    </xf>
    <xf numFmtId="4" fontId="4" fillId="28" borderId="10" applyNumberFormat="0" applyProtection="0">
      <alignment horizontal="left" vertical="center" indent="1"/>
    </xf>
    <xf numFmtId="0" fontId="8" fillId="27" borderId="17" applyNumberFormat="0" applyProtection="0">
      <alignment horizontal="left" vertical="top" indent="1"/>
    </xf>
    <xf numFmtId="4" fontId="4" fillId="29" borderId="10" applyNumberFormat="0" applyProtection="0">
      <alignment horizontal="left" vertical="center" indent="1"/>
    </xf>
    <xf numFmtId="4" fontId="4" fillId="30" borderId="10" applyNumberFormat="0" applyProtection="0">
      <alignment horizontal="right" vertical="center"/>
    </xf>
    <xf numFmtId="4" fontId="4" fillId="31" borderId="10" applyNumberFormat="0" applyProtection="0">
      <alignment horizontal="right" vertical="center"/>
    </xf>
    <xf numFmtId="4" fontId="4" fillId="32" borderId="18" applyNumberFormat="0" applyProtection="0">
      <alignment horizontal="right" vertical="center"/>
    </xf>
    <xf numFmtId="4" fontId="4" fillId="33" borderId="10" applyNumberFormat="0" applyProtection="0">
      <alignment horizontal="right" vertical="center"/>
    </xf>
    <xf numFmtId="4" fontId="4" fillId="34" borderId="10" applyNumberFormat="0" applyProtection="0">
      <alignment horizontal="right" vertical="center"/>
    </xf>
    <xf numFmtId="4" fontId="4" fillId="35" borderId="10" applyNumberFormat="0" applyProtection="0">
      <alignment horizontal="right" vertical="center"/>
    </xf>
    <xf numFmtId="4" fontId="4" fillId="36" borderId="10" applyNumberFormat="0" applyProtection="0">
      <alignment horizontal="right" vertical="center"/>
    </xf>
    <xf numFmtId="4" fontId="4" fillId="37" borderId="10" applyNumberFormat="0" applyProtection="0">
      <alignment horizontal="right" vertical="center"/>
    </xf>
    <xf numFmtId="4" fontId="4" fillId="38" borderId="10" applyNumberFormat="0" applyProtection="0">
      <alignment horizontal="right" vertical="center"/>
    </xf>
    <xf numFmtId="4" fontId="4" fillId="39" borderId="18" applyNumberFormat="0" applyProtection="0">
      <alignment horizontal="left" vertical="center" indent="1"/>
    </xf>
    <xf numFmtId="4" fontId="7" fillId="40" borderId="18" applyNumberFormat="0" applyProtection="0">
      <alignment horizontal="left" vertical="center" indent="1"/>
    </xf>
    <xf numFmtId="4" fontId="7" fillId="40" borderId="18" applyNumberFormat="0" applyProtection="0">
      <alignment horizontal="left" vertical="center" indent="1"/>
    </xf>
    <xf numFmtId="4" fontId="4" fillId="41" borderId="10" applyNumberFormat="0" applyProtection="0">
      <alignment horizontal="right" vertical="center"/>
    </xf>
    <xf numFmtId="4" fontId="4" fillId="42" borderId="18" applyNumberFormat="0" applyProtection="0">
      <alignment horizontal="left" vertical="center" indent="1"/>
    </xf>
    <xf numFmtId="4" fontId="4" fillId="41" borderId="18" applyNumberFormat="0" applyProtection="0">
      <alignment horizontal="left" vertical="center" indent="1"/>
    </xf>
    <xf numFmtId="0" fontId="4" fillId="43" borderId="10" applyNumberFormat="0" applyProtection="0">
      <alignment horizontal="left" vertical="center" indent="1"/>
    </xf>
    <xf numFmtId="0" fontId="4" fillId="40" borderId="17" applyNumberFormat="0" applyProtection="0">
      <alignment horizontal="left" vertical="top" indent="1"/>
    </xf>
    <xf numFmtId="0" fontId="4" fillId="44" borderId="10" applyNumberFormat="0" applyProtection="0">
      <alignment horizontal="left" vertical="center" indent="1"/>
    </xf>
    <xf numFmtId="0" fontId="4" fillId="41" borderId="17" applyNumberFormat="0" applyProtection="0">
      <alignment horizontal="left" vertical="top" indent="1"/>
    </xf>
    <xf numFmtId="0" fontId="4" fillId="45" borderId="10" applyNumberFormat="0" applyProtection="0">
      <alignment horizontal="left" vertical="center" indent="1"/>
    </xf>
    <xf numFmtId="0" fontId="4" fillId="45" borderId="17" applyNumberFormat="0" applyProtection="0">
      <alignment horizontal="left" vertical="top" indent="1"/>
    </xf>
    <xf numFmtId="0" fontId="4" fillId="42" borderId="10" applyNumberFormat="0" applyProtection="0">
      <alignment horizontal="left" vertical="center" indent="1"/>
    </xf>
    <xf numFmtId="0" fontId="4" fillId="42" borderId="17" applyNumberFormat="0" applyProtection="0">
      <alignment horizontal="left" vertical="top" indent="1"/>
    </xf>
    <xf numFmtId="0" fontId="4" fillId="46" borderId="19" applyNumberFormat="0">
      <protection locked="0"/>
    </xf>
    <xf numFmtId="0" fontId="5" fillId="40" borderId="20" applyBorder="0"/>
    <xf numFmtId="4" fontId="6" fillId="47" borderId="17" applyNumberFormat="0" applyProtection="0">
      <alignment vertical="center"/>
    </xf>
    <xf numFmtId="4" fontId="25" fillId="48" borderId="1" applyNumberFormat="0" applyProtection="0">
      <alignment vertical="center"/>
    </xf>
    <xf numFmtId="4" fontId="6" fillId="43" borderId="17" applyNumberFormat="0" applyProtection="0">
      <alignment horizontal="left" vertical="center" indent="1"/>
    </xf>
    <xf numFmtId="0" fontId="6" fillId="47" borderId="17" applyNumberFormat="0" applyProtection="0">
      <alignment horizontal="left" vertical="top" indent="1"/>
    </xf>
    <xf numFmtId="4" fontId="4" fillId="0" borderId="10" applyNumberFormat="0" applyProtection="0">
      <alignment horizontal="right" vertical="center"/>
    </xf>
    <xf numFmtId="4" fontId="25" fillId="49" borderId="10" applyNumberFormat="0" applyProtection="0">
      <alignment horizontal="right" vertical="center"/>
    </xf>
    <xf numFmtId="4" fontId="4" fillId="29" borderId="10" applyNumberFormat="0" applyProtection="0">
      <alignment horizontal="left" vertical="center" indent="1"/>
    </xf>
    <xf numFmtId="0" fontId="6" fillId="41" borderId="17" applyNumberFormat="0" applyProtection="0">
      <alignment horizontal="left" vertical="top" indent="1"/>
    </xf>
    <xf numFmtId="4" fontId="9" fillId="50" borderId="18" applyNumberFormat="0" applyProtection="0">
      <alignment horizontal="left" vertical="center" indent="1"/>
    </xf>
    <xf numFmtId="0" fontId="4" fillId="51" borderId="1"/>
    <xf numFmtId="4" fontId="10" fillId="46" borderId="10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29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30" fillId="0" borderId="0" applyFont="0" applyFill="0" applyBorder="0" applyAlignment="0" applyProtection="0"/>
    <xf numFmtId="0" fontId="31" fillId="2" borderId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2" fillId="0" borderId="0" xfId="0" applyFont="1" applyAlignment="1">
      <alignment vertical="center"/>
    </xf>
    <xf numFmtId="49" fontId="0" fillId="0" borderId="0" xfId="0" applyNumberFormat="1"/>
    <xf numFmtId="0" fontId="0" fillId="0" borderId="0" xfId="0" applyAlignment="1">
      <alignment vertical="top" wrapText="1"/>
    </xf>
    <xf numFmtId="0" fontId="27" fillId="0" borderId="1" xfId="0" applyFont="1" applyBorder="1"/>
    <xf numFmtId="9" fontId="27" fillId="0" borderId="1" xfId="0" applyNumberFormat="1" applyFont="1" applyBorder="1"/>
    <xf numFmtId="9" fontId="0" fillId="0" borderId="1" xfId="0" applyNumberFormat="1" applyBorder="1"/>
    <xf numFmtId="0" fontId="3" fillId="0" borderId="1" xfId="0" applyFont="1" applyBorder="1" applyAlignment="1"/>
    <xf numFmtId="0" fontId="0" fillId="0" borderId="0" xfId="0" applyNumberFormat="1"/>
    <xf numFmtId="0" fontId="3" fillId="0" borderId="0" xfId="0" applyFont="1" applyAlignment="1">
      <alignment vertical="top" wrapText="1"/>
    </xf>
    <xf numFmtId="9" fontId="28" fillId="0" borderId="0" xfId="0" applyNumberFormat="1" applyFont="1"/>
    <xf numFmtId="3" fontId="27" fillId="0" borderId="1" xfId="0" applyNumberFormat="1" applyFont="1" applyBorder="1"/>
    <xf numFmtId="9" fontId="30" fillId="0" borderId="1" xfId="124" applyFont="1" applyBorder="1" applyAlignment="1">
      <alignment horizontal="right"/>
    </xf>
    <xf numFmtId="9" fontId="27" fillId="0" borderId="1" xfId="124" applyFont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2" fontId="28" fillId="0" borderId="0" xfId="0" applyNumberFormat="1" applyFont="1"/>
    <xf numFmtId="164" fontId="28" fillId="0" borderId="0" xfId="0" applyNumberFormat="1" applyFont="1"/>
    <xf numFmtId="0" fontId="0" fillId="0" borderId="22" xfId="0" applyFont="1" applyBorder="1"/>
    <xf numFmtId="0" fontId="0" fillId="0" borderId="1" xfId="0" applyFont="1" applyBorder="1"/>
    <xf numFmtId="0" fontId="3" fillId="0" borderId="1" xfId="0" applyFont="1" applyBorder="1" applyAlignment="1">
      <alignment vertical="center"/>
    </xf>
    <xf numFmtId="0" fontId="28" fillId="0" borderId="0" xfId="0" applyNumberFormat="1" applyFont="1"/>
    <xf numFmtId="0" fontId="28" fillId="0" borderId="0" xfId="0" applyFont="1"/>
    <xf numFmtId="0" fontId="0" fillId="0" borderId="0" xfId="0" applyFill="1"/>
    <xf numFmtId="0" fontId="28" fillId="0" borderId="0" xfId="0" applyNumberFormat="1" applyFont="1" applyFill="1"/>
    <xf numFmtId="0" fontId="28" fillId="0" borderId="0" xfId="0" applyFont="1" applyFill="1" applyBorder="1" applyAlignment="1">
      <alignment horizontal="center" wrapText="1"/>
    </xf>
    <xf numFmtId="9" fontId="28" fillId="0" borderId="0" xfId="0" applyNumberFormat="1" applyFont="1" applyFill="1"/>
    <xf numFmtId="2" fontId="28" fillId="0" borderId="0" xfId="0" applyNumberFormat="1" applyFont="1" applyFill="1"/>
    <xf numFmtId="164" fontId="28" fillId="0" borderId="0" xfId="0" applyNumberFormat="1" applyFont="1" applyFill="1"/>
    <xf numFmtId="0" fontId="28" fillId="0" borderId="0" xfId="0" applyFont="1" applyFill="1"/>
    <xf numFmtId="0" fontId="2" fillId="0" borderId="0" xfId="0" applyFont="1" applyFill="1" applyAlignment="1">
      <alignment vertical="center"/>
    </xf>
    <xf numFmtId="165" fontId="28" fillId="0" borderId="0" xfId="0" applyNumberFormat="1" applyFont="1" applyFill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</cellXfs>
  <cellStyles count="150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44" xr:uid="{00000000-0005-0000-0000-000003000000}"/>
    <cellStyle name="Accent1 11" xfId="147" xr:uid="{00000000-0005-0000-0000-000004000000}"/>
    <cellStyle name="Accent1 12" xfId="149" xr:uid="{00000000-0005-0000-0000-000005000000}"/>
    <cellStyle name="Accent1 2" xfId="2" xr:uid="{00000000-0005-0000-0000-000006000000}"/>
    <cellStyle name="Accent1 3" xfId="86" xr:uid="{00000000-0005-0000-0000-000007000000}"/>
    <cellStyle name="Accent1 4" xfId="92" xr:uid="{00000000-0005-0000-0000-000008000000}"/>
    <cellStyle name="Accent1 5" xfId="99" xr:uid="{00000000-0005-0000-0000-000009000000}"/>
    <cellStyle name="Accent1 6" xfId="105" xr:uid="{00000000-0005-0000-0000-00000A000000}"/>
    <cellStyle name="Accent1 7" xfId="112" xr:uid="{00000000-0005-0000-0000-00000B000000}"/>
    <cellStyle name="Accent1 8" xfId="123" xr:uid="{00000000-0005-0000-0000-00000C000000}"/>
    <cellStyle name="Accent1 9" xfId="126" xr:uid="{00000000-0005-0000-0000-00000D000000}"/>
    <cellStyle name="Accent2 - 20%" xfId="7" xr:uid="{00000000-0005-0000-0000-00000E000000}"/>
    <cellStyle name="Accent2 - 40%" xfId="8" xr:uid="{00000000-0005-0000-0000-00000F000000}"/>
    <cellStyle name="Accent2 - 60%" xfId="9" xr:uid="{00000000-0005-0000-0000-000010000000}"/>
    <cellStyle name="Accent2 10" xfId="143" xr:uid="{00000000-0005-0000-0000-000011000000}"/>
    <cellStyle name="Accent2 11" xfId="146" xr:uid="{00000000-0005-0000-0000-000012000000}"/>
    <cellStyle name="Accent2 12" xfId="148" xr:uid="{00000000-0005-0000-0000-000013000000}"/>
    <cellStyle name="Accent2 2" xfId="6" xr:uid="{00000000-0005-0000-0000-000014000000}"/>
    <cellStyle name="Accent2 3" xfId="87" xr:uid="{00000000-0005-0000-0000-000015000000}"/>
    <cellStyle name="Accent2 4" xfId="93" xr:uid="{00000000-0005-0000-0000-000016000000}"/>
    <cellStyle name="Accent2 5" xfId="100" xr:uid="{00000000-0005-0000-0000-000017000000}"/>
    <cellStyle name="Accent2 6" xfId="106" xr:uid="{00000000-0005-0000-0000-000018000000}"/>
    <cellStyle name="Accent2 7" xfId="113" xr:uid="{00000000-0005-0000-0000-000019000000}"/>
    <cellStyle name="Accent2 8" xfId="122" xr:uid="{00000000-0005-0000-0000-00001A000000}"/>
    <cellStyle name="Accent2 9" xfId="128" xr:uid="{00000000-0005-0000-0000-00001B000000}"/>
    <cellStyle name="Accent3 - 20%" xfId="11" xr:uid="{00000000-0005-0000-0000-00001C000000}"/>
    <cellStyle name="Accent3 - 40%" xfId="12" xr:uid="{00000000-0005-0000-0000-00001D000000}"/>
    <cellStyle name="Accent3 - 60%" xfId="13" xr:uid="{00000000-0005-0000-0000-00001E000000}"/>
    <cellStyle name="Accent3 10" xfId="141" xr:uid="{00000000-0005-0000-0000-00001F000000}"/>
    <cellStyle name="Accent3 11" xfId="145" xr:uid="{00000000-0005-0000-0000-000020000000}"/>
    <cellStyle name="Accent3 12" xfId="142" xr:uid="{00000000-0005-0000-0000-000021000000}"/>
    <cellStyle name="Accent3 2" xfId="10" xr:uid="{00000000-0005-0000-0000-000022000000}"/>
    <cellStyle name="Accent3 3" xfId="88" xr:uid="{00000000-0005-0000-0000-000023000000}"/>
    <cellStyle name="Accent3 4" xfId="94" xr:uid="{00000000-0005-0000-0000-000024000000}"/>
    <cellStyle name="Accent3 5" xfId="101" xr:uid="{00000000-0005-0000-0000-000025000000}"/>
    <cellStyle name="Accent3 6" xfId="107" xr:uid="{00000000-0005-0000-0000-000026000000}"/>
    <cellStyle name="Accent3 7" xfId="114" xr:uid="{00000000-0005-0000-0000-000027000000}"/>
    <cellStyle name="Accent3 8" xfId="121" xr:uid="{00000000-0005-0000-0000-000028000000}"/>
    <cellStyle name="Accent3 9" xfId="130" xr:uid="{00000000-0005-0000-0000-000029000000}"/>
    <cellStyle name="Accent4 - 20%" xfId="15" xr:uid="{00000000-0005-0000-0000-00002A000000}"/>
    <cellStyle name="Accent4 - 40%" xfId="16" xr:uid="{00000000-0005-0000-0000-00002B000000}"/>
    <cellStyle name="Accent4 - 60%" xfId="17" xr:uid="{00000000-0005-0000-0000-00002C000000}"/>
    <cellStyle name="Accent4 10" xfId="139" xr:uid="{00000000-0005-0000-0000-00002D000000}"/>
    <cellStyle name="Accent4 11" xfId="127" xr:uid="{00000000-0005-0000-0000-00002E000000}"/>
    <cellStyle name="Accent4 12" xfId="140" xr:uid="{00000000-0005-0000-0000-00002F000000}"/>
    <cellStyle name="Accent4 2" xfId="14" xr:uid="{00000000-0005-0000-0000-000030000000}"/>
    <cellStyle name="Accent4 3" xfId="89" xr:uid="{00000000-0005-0000-0000-000031000000}"/>
    <cellStyle name="Accent4 4" xfId="95" xr:uid="{00000000-0005-0000-0000-000032000000}"/>
    <cellStyle name="Accent4 5" xfId="102" xr:uid="{00000000-0005-0000-0000-000033000000}"/>
    <cellStyle name="Accent4 6" xfId="108" xr:uid="{00000000-0005-0000-0000-000034000000}"/>
    <cellStyle name="Accent4 7" xfId="115" xr:uid="{00000000-0005-0000-0000-000035000000}"/>
    <cellStyle name="Accent4 8" xfId="120" xr:uid="{00000000-0005-0000-0000-000036000000}"/>
    <cellStyle name="Accent4 9" xfId="131" xr:uid="{00000000-0005-0000-0000-000037000000}"/>
    <cellStyle name="Accent5 - 20%" xfId="19" xr:uid="{00000000-0005-0000-0000-000038000000}"/>
    <cellStyle name="Accent5 - 40%" xfId="20" xr:uid="{00000000-0005-0000-0000-000039000000}"/>
    <cellStyle name="Accent5 - 60%" xfId="21" xr:uid="{00000000-0005-0000-0000-00003A000000}"/>
    <cellStyle name="Accent5 10" xfId="137" xr:uid="{00000000-0005-0000-0000-00003B000000}"/>
    <cellStyle name="Accent5 11" xfId="129" xr:uid="{00000000-0005-0000-0000-00003C000000}"/>
    <cellStyle name="Accent5 12" xfId="138" xr:uid="{00000000-0005-0000-0000-00003D000000}"/>
    <cellStyle name="Accent5 2" xfId="18" xr:uid="{00000000-0005-0000-0000-00003E000000}"/>
    <cellStyle name="Accent5 3" xfId="90" xr:uid="{00000000-0005-0000-0000-00003F000000}"/>
    <cellStyle name="Accent5 4" xfId="96" xr:uid="{00000000-0005-0000-0000-000040000000}"/>
    <cellStyle name="Accent5 5" xfId="103" xr:uid="{00000000-0005-0000-0000-000041000000}"/>
    <cellStyle name="Accent5 6" xfId="109" xr:uid="{00000000-0005-0000-0000-000042000000}"/>
    <cellStyle name="Accent5 7" xfId="116" xr:uid="{00000000-0005-0000-0000-000043000000}"/>
    <cellStyle name="Accent5 8" xfId="119" xr:uid="{00000000-0005-0000-0000-000044000000}"/>
    <cellStyle name="Accent5 9" xfId="133" xr:uid="{00000000-0005-0000-0000-000045000000}"/>
    <cellStyle name="Accent6 - 20%" xfId="23" xr:uid="{00000000-0005-0000-0000-000046000000}"/>
    <cellStyle name="Accent6 - 40%" xfId="24" xr:uid="{00000000-0005-0000-0000-000047000000}"/>
    <cellStyle name="Accent6 - 60%" xfId="25" xr:uid="{00000000-0005-0000-0000-000048000000}"/>
    <cellStyle name="Accent6 10" xfId="136" xr:uid="{00000000-0005-0000-0000-000049000000}"/>
    <cellStyle name="Accent6 11" xfId="132" xr:uid="{00000000-0005-0000-0000-00004A000000}"/>
    <cellStyle name="Accent6 12" xfId="135" xr:uid="{00000000-0005-0000-0000-00004B000000}"/>
    <cellStyle name="Accent6 2" xfId="22" xr:uid="{00000000-0005-0000-0000-00004C000000}"/>
    <cellStyle name="Accent6 3" xfId="91" xr:uid="{00000000-0005-0000-0000-00004D000000}"/>
    <cellStyle name="Accent6 4" xfId="97" xr:uid="{00000000-0005-0000-0000-00004E000000}"/>
    <cellStyle name="Accent6 5" xfId="104" xr:uid="{00000000-0005-0000-0000-00004F000000}"/>
    <cellStyle name="Accent6 6" xfId="110" xr:uid="{00000000-0005-0000-0000-000050000000}"/>
    <cellStyle name="Accent6 7" xfId="117" xr:uid="{00000000-0005-0000-0000-000051000000}"/>
    <cellStyle name="Accent6 8" xfId="118" xr:uid="{00000000-0005-0000-0000-000052000000}"/>
    <cellStyle name="Accent6 9" xfId="134" xr:uid="{00000000-0005-0000-0000-000053000000}"/>
    <cellStyle name="Bad 2" xfId="26" xr:uid="{00000000-0005-0000-0000-000054000000}"/>
    <cellStyle name="Calculation 2" xfId="27" xr:uid="{00000000-0005-0000-0000-000055000000}"/>
    <cellStyle name="Check Cell 2" xfId="28" xr:uid="{00000000-0005-0000-0000-000056000000}"/>
    <cellStyle name="Emphasis 1" xfId="29" xr:uid="{00000000-0005-0000-0000-000057000000}"/>
    <cellStyle name="Emphasis 2" xfId="30" xr:uid="{00000000-0005-0000-0000-000058000000}"/>
    <cellStyle name="Emphasis 3" xfId="31" xr:uid="{00000000-0005-0000-0000-000059000000}"/>
    <cellStyle name="Good 2" xfId="32" xr:uid="{00000000-0005-0000-0000-00005A000000}"/>
    <cellStyle name="Heading 1 2" xfId="33" xr:uid="{00000000-0005-0000-0000-00005B000000}"/>
    <cellStyle name="Heading 2 2" xfId="34" xr:uid="{00000000-0005-0000-0000-00005C000000}"/>
    <cellStyle name="Heading 3 2" xfId="35" xr:uid="{00000000-0005-0000-0000-00005D000000}"/>
    <cellStyle name="Heading 4 2" xfId="36" xr:uid="{00000000-0005-0000-0000-00005E000000}"/>
    <cellStyle name="Input 2" xfId="37" xr:uid="{00000000-0005-0000-0000-00005F000000}"/>
    <cellStyle name="Linked Cell 2" xfId="38" xr:uid="{00000000-0005-0000-0000-000060000000}"/>
    <cellStyle name="Neutral 2" xfId="39" xr:uid="{00000000-0005-0000-0000-000061000000}"/>
    <cellStyle name="Normal" xfId="0" builtinId="0"/>
    <cellStyle name="Normal 2" xfId="1" xr:uid="{00000000-0005-0000-0000-000063000000}"/>
    <cellStyle name="Normal 3" xfId="98" xr:uid="{00000000-0005-0000-0000-000064000000}"/>
    <cellStyle name="Normal 4" xfId="111" xr:uid="{00000000-0005-0000-0000-000065000000}"/>
    <cellStyle name="Normal 5" xfId="125" xr:uid="{00000000-0005-0000-0000-000066000000}"/>
    <cellStyle name="Note 2" xfId="40" xr:uid="{00000000-0005-0000-0000-000067000000}"/>
    <cellStyle name="Output 2" xfId="41" xr:uid="{00000000-0005-0000-0000-000068000000}"/>
    <cellStyle name="Percent" xfId="124" builtinId="5"/>
    <cellStyle name="SAPBEXaggData" xfId="42" xr:uid="{00000000-0005-0000-0000-00006A000000}"/>
    <cellStyle name="SAPBEXaggDataEmph" xfId="43" xr:uid="{00000000-0005-0000-0000-00006B000000}"/>
    <cellStyle name="SAPBEXaggItem" xfId="44" xr:uid="{00000000-0005-0000-0000-00006C000000}"/>
    <cellStyle name="SAPBEXaggItemX" xfId="45" xr:uid="{00000000-0005-0000-0000-00006D000000}"/>
    <cellStyle name="SAPBEXchaText" xfId="46" xr:uid="{00000000-0005-0000-0000-00006E000000}"/>
    <cellStyle name="SAPBEXexcBad7" xfId="47" xr:uid="{00000000-0005-0000-0000-00006F000000}"/>
    <cellStyle name="SAPBEXexcBad8" xfId="48" xr:uid="{00000000-0005-0000-0000-000070000000}"/>
    <cellStyle name="SAPBEXexcBad9" xfId="49" xr:uid="{00000000-0005-0000-0000-000071000000}"/>
    <cellStyle name="SAPBEXexcCritical4" xfId="50" xr:uid="{00000000-0005-0000-0000-000072000000}"/>
    <cellStyle name="SAPBEXexcCritical5" xfId="51" xr:uid="{00000000-0005-0000-0000-000073000000}"/>
    <cellStyle name="SAPBEXexcCritical6" xfId="52" xr:uid="{00000000-0005-0000-0000-000074000000}"/>
    <cellStyle name="SAPBEXexcGood1" xfId="53" xr:uid="{00000000-0005-0000-0000-000075000000}"/>
    <cellStyle name="SAPBEXexcGood2" xfId="54" xr:uid="{00000000-0005-0000-0000-000076000000}"/>
    <cellStyle name="SAPBEXexcGood3" xfId="55" xr:uid="{00000000-0005-0000-0000-000077000000}"/>
    <cellStyle name="SAPBEXfilterDrill" xfId="56" xr:uid="{00000000-0005-0000-0000-000078000000}"/>
    <cellStyle name="SAPBEXfilterItem" xfId="57" xr:uid="{00000000-0005-0000-0000-000079000000}"/>
    <cellStyle name="SAPBEXfilterText" xfId="58" xr:uid="{00000000-0005-0000-0000-00007A000000}"/>
    <cellStyle name="SAPBEXformats" xfId="59" xr:uid="{00000000-0005-0000-0000-00007B000000}"/>
    <cellStyle name="SAPBEXheaderItem" xfId="60" xr:uid="{00000000-0005-0000-0000-00007C000000}"/>
    <cellStyle name="SAPBEXheaderText" xfId="61" xr:uid="{00000000-0005-0000-0000-00007D000000}"/>
    <cellStyle name="SAPBEXHLevel0" xfId="62" xr:uid="{00000000-0005-0000-0000-00007E000000}"/>
    <cellStyle name="SAPBEXHLevel0X" xfId="63" xr:uid="{00000000-0005-0000-0000-00007F000000}"/>
    <cellStyle name="SAPBEXHLevel1" xfId="64" xr:uid="{00000000-0005-0000-0000-000080000000}"/>
    <cellStyle name="SAPBEXHLevel1X" xfId="65" xr:uid="{00000000-0005-0000-0000-000081000000}"/>
    <cellStyle name="SAPBEXHLevel2" xfId="66" xr:uid="{00000000-0005-0000-0000-000082000000}"/>
    <cellStyle name="SAPBEXHLevel2X" xfId="67" xr:uid="{00000000-0005-0000-0000-000083000000}"/>
    <cellStyle name="SAPBEXHLevel3" xfId="68" xr:uid="{00000000-0005-0000-0000-000084000000}"/>
    <cellStyle name="SAPBEXHLevel3X" xfId="69" xr:uid="{00000000-0005-0000-0000-000085000000}"/>
    <cellStyle name="SAPBEXinputData" xfId="70" xr:uid="{00000000-0005-0000-0000-000086000000}"/>
    <cellStyle name="SAPBEXItemHeader" xfId="71" xr:uid="{00000000-0005-0000-0000-000087000000}"/>
    <cellStyle name="SAPBEXresData" xfId="72" xr:uid="{00000000-0005-0000-0000-000088000000}"/>
    <cellStyle name="SAPBEXresDataEmph" xfId="73" xr:uid="{00000000-0005-0000-0000-000089000000}"/>
    <cellStyle name="SAPBEXresItem" xfId="74" xr:uid="{00000000-0005-0000-0000-00008A000000}"/>
    <cellStyle name="SAPBEXresItemX" xfId="75" xr:uid="{00000000-0005-0000-0000-00008B000000}"/>
    <cellStyle name="SAPBEXstdData" xfId="76" xr:uid="{00000000-0005-0000-0000-00008C000000}"/>
    <cellStyle name="SAPBEXstdDataEmph" xfId="77" xr:uid="{00000000-0005-0000-0000-00008D000000}"/>
    <cellStyle name="SAPBEXstdItem" xfId="78" xr:uid="{00000000-0005-0000-0000-00008E000000}"/>
    <cellStyle name="SAPBEXstdItemX" xfId="79" xr:uid="{00000000-0005-0000-0000-00008F000000}"/>
    <cellStyle name="SAPBEXtitle" xfId="80" xr:uid="{00000000-0005-0000-0000-000090000000}"/>
    <cellStyle name="SAPBEXunassignedItem" xfId="81" xr:uid="{00000000-0005-0000-0000-000091000000}"/>
    <cellStyle name="SAPBEXundefined" xfId="82" xr:uid="{00000000-0005-0000-0000-000092000000}"/>
    <cellStyle name="Sheet Title" xfId="83" xr:uid="{00000000-0005-0000-0000-000093000000}"/>
    <cellStyle name="Total 2" xfId="84" xr:uid="{00000000-0005-0000-0000-000094000000}"/>
    <cellStyle name="Warning Text 2" xfId="85" xr:uid="{00000000-0005-0000-0000-000095000000}"/>
  </cellStyles>
  <dxfs count="0"/>
  <tableStyles count="0" defaultTableStyle="TableStyleMedium2" defaultPivotStyle="PivotStyleLight16"/>
  <colors>
    <mruColors>
      <color rgb="FF62BB46"/>
      <color rgb="FFCBDB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176452943382072E-2"/>
          <c:y val="2.0803578433742847E-2"/>
          <c:w val="0.89504326959130109"/>
          <c:h val="0.4836300466363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</c:f>
              <c:strCache>
                <c:ptCount val="1"/>
                <c:pt idx="0">
                  <c:v>2018.a 30 päeva jooksul teenust 8028/8029 saanud patsiendid,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A0E-48AB-9D1B-D4FA28AA44B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0E-48AB-9D1B-D4FA28AA44B8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AA0E-48AB-9D1B-D4FA28AA44B8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Aruandesse2018!$M$7:$M$27</c15:sqref>
                    </c15:fullRef>
                  </c:ext>
                </c:extLst>
                <c:f>Aruandesse2018!$M$7:$M$14</c:f>
                <c:numCache>
                  <c:formatCode>General</c:formatCode>
                  <c:ptCount val="8"/>
                  <c:pt idx="0">
                    <c:v>3.3644704623007671E-2</c:v>
                  </c:pt>
                  <c:pt idx="1">
                    <c:v>3.5731044141187718E-2</c:v>
                  </c:pt>
                  <c:pt idx="2">
                    <c:v>2.4652735870842934E-2</c:v>
                  </c:pt>
                  <c:pt idx="3">
                    <c:v>4.6176764886158739E-2</c:v>
                  </c:pt>
                  <c:pt idx="4">
                    <c:v>3.8097624015313664E-2</c:v>
                  </c:pt>
                  <c:pt idx="5">
                    <c:v>4.641224318204179E-2</c:v>
                  </c:pt>
                  <c:pt idx="6">
                    <c:v>4.7937626673298581E-2</c:v>
                  </c:pt>
                  <c:pt idx="7">
                    <c:v>2.2829124296975589E-2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Aruandesse2018!$L$7:$L$27</c15:sqref>
                    </c15:fullRef>
                  </c:ext>
                </c:extLst>
                <c:f>Aruandesse2018!$L$7:$L$14</c:f>
                <c:numCache>
                  <c:formatCode>General</c:formatCode>
                  <c:ptCount val="8"/>
                  <c:pt idx="0">
                    <c:v>3.1789637748624755E-2</c:v>
                  </c:pt>
                  <c:pt idx="1">
                    <c:v>3.1271444030803425E-2</c:v>
                  </c:pt>
                  <c:pt idx="2">
                    <c:v>2.3257040782512922E-2</c:v>
                  </c:pt>
                  <c:pt idx="3">
                    <c:v>4.477245788892148E-2</c:v>
                  </c:pt>
                  <c:pt idx="4">
                    <c:v>3.2916947294276161E-2</c:v>
                  </c:pt>
                  <c:pt idx="5">
                    <c:v>4.1720927206299913E-2</c:v>
                  </c:pt>
                  <c:pt idx="6">
                    <c:v>3.3929209754354331E-2</c:v>
                  </c:pt>
                  <c:pt idx="7">
                    <c:v>2.1622967296195839E-2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Aruandesse2018!$A$7:$C$27</c15:sqref>
                  </c15:fullRef>
                </c:ext>
              </c:extLst>
              <c:f>Aruandesse2018!$A$7:$C$14</c:f>
              <c:multiLvlStrCache>
                <c:ptCount val="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Aruandesse2018!$F$7:$F$27</c15:sqref>
                  </c15:fullRef>
                </c:ext>
              </c:extLst>
              <c:f>Aruandesse2018!$F$7:$F$14</c:f>
              <c:numCache>
                <c:formatCode>0%</c:formatCode>
                <c:ptCount val="8"/>
                <c:pt idx="0">
                  <c:v>0.31339401820546164</c:v>
                </c:pt>
                <c:pt idx="1">
                  <c:v>0.19128787878787878</c:v>
                </c:pt>
                <c:pt idx="2">
                  <c:v>0.26368542791056282</c:v>
                </c:pt>
                <c:pt idx="3">
                  <c:v>0.4174107142857143</c:v>
                </c:pt>
                <c:pt idx="4">
                  <c:v>0.18655097613882862</c:v>
                </c:pt>
                <c:pt idx="5">
                  <c:v>0.26439790575916228</c:v>
                </c:pt>
                <c:pt idx="6">
                  <c:v>0.10280373831775701</c:v>
                </c:pt>
                <c:pt idx="7">
                  <c:v>0.26312292358803985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Aruandesse2018!$F$15</c15:sqref>
                  <c15:invertIfNegative val="0"/>
                  <c15:bubble3D val="0"/>
                </c15:categoryFilterException>
                <c15:categoryFilterException>
                  <c15:sqref>Aruandesse2018!$F$27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blurRad="40005" dist="22860" dir="5400000" algn="ctr" rotWithShape="0">
                        <a:srgbClr val="5B9BD5">
                          <a:alpha val="35000"/>
                        </a:srgbClr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7-AA0E-48AB-9D1B-D4FA28AA4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4531136"/>
        <c:axId val="274531696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Aruandesse2016!$A$35:$C$42</c:f>
              <c:multiLvlStrCache>
                <c:ptCount val="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Aruandesse2018!$H$7:$H$27</c15:sqref>
                  </c15:fullRef>
                </c:ext>
              </c:extLst>
              <c:f>Aruandesse2018!$H$7:$H$14</c:f>
              <c:numCache>
                <c:formatCode>0%</c:formatCode>
                <c:ptCount val="8"/>
                <c:pt idx="0">
                  <c:v>0.22578779994217982</c:v>
                </c:pt>
                <c:pt idx="1">
                  <c:v>0.22578779994217982</c:v>
                </c:pt>
                <c:pt idx="2">
                  <c:v>0.22578779994217982</c:v>
                </c:pt>
                <c:pt idx="3">
                  <c:v>0.22578779994217982</c:v>
                </c:pt>
                <c:pt idx="4">
                  <c:v>0.22578779994217982</c:v>
                </c:pt>
                <c:pt idx="5">
                  <c:v>0.22578779994217982</c:v>
                </c:pt>
                <c:pt idx="6">
                  <c:v>0.22578779994217982</c:v>
                </c:pt>
                <c:pt idx="7">
                  <c:v>0.22578779994217982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0E-48AB-9D1B-D4FA28AA44B8}"/>
            </c:ext>
          </c:extLst>
        </c:ser>
        <c:ser>
          <c:idx val="1"/>
          <c:order val="2"/>
          <c:tx>
            <c:strRef>
              <c:f>Aruandesse2017!$F$3</c:f>
              <c:strCache>
                <c:ptCount val="1"/>
                <c:pt idx="0">
                  <c:v>2017.a 30 päeva jooksul teenust 8028/8029 saanud patsientide osakaal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Aruandesse2016!$A$35:$C$42</c:f>
              <c:multiLvlStrCache>
                <c:ptCount val="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Aruandesse2017!$F$7:$F$27</c15:sqref>
                  </c15:fullRef>
                </c:ext>
              </c:extLst>
              <c:f>Aruandesse2017!$F$7:$F$14</c:f>
              <c:numCache>
                <c:formatCode>0%</c:formatCode>
                <c:ptCount val="8"/>
                <c:pt idx="0">
                  <c:v>0.30730478589420657</c:v>
                </c:pt>
                <c:pt idx="1">
                  <c:v>0.12331081081081081</c:v>
                </c:pt>
                <c:pt idx="2">
                  <c:v>0.22871572871572871</c:v>
                </c:pt>
                <c:pt idx="3">
                  <c:v>0.41898148148148145</c:v>
                </c:pt>
                <c:pt idx="4">
                  <c:v>0.2967032967032967</c:v>
                </c:pt>
                <c:pt idx="5">
                  <c:v>0.22117647058823531</c:v>
                </c:pt>
                <c:pt idx="6">
                  <c:v>9.7222222222222224E-2</c:v>
                </c:pt>
                <c:pt idx="7">
                  <c:v>0.28114126652748783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0E-48AB-9D1B-D4FA28AA44B8}"/>
            </c:ext>
          </c:extLst>
        </c:ser>
        <c:ser>
          <c:idx val="4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Aruandesse2016!$A$35:$C$42</c:f>
              <c:multiLvlStrCache>
                <c:ptCount val="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Aruandesse2017!$H$7:$H$27</c15:sqref>
                  </c15:fullRef>
                </c:ext>
              </c:extLst>
              <c:f>Aruandesse2017!$H$7:$H$14</c:f>
              <c:numCache>
                <c:formatCode>0%</c:formatCode>
                <c:ptCount val="8"/>
                <c:pt idx="0">
                  <c:v>0.21052631578947367</c:v>
                </c:pt>
                <c:pt idx="1">
                  <c:v>0.21052631578947367</c:v>
                </c:pt>
                <c:pt idx="2">
                  <c:v>0.21052631578947367</c:v>
                </c:pt>
                <c:pt idx="3">
                  <c:v>0.21052631578947367</c:v>
                </c:pt>
                <c:pt idx="4">
                  <c:v>0.21052631578947367</c:v>
                </c:pt>
                <c:pt idx="5">
                  <c:v>0.21052631578947367</c:v>
                </c:pt>
                <c:pt idx="6">
                  <c:v>0.21052631578947367</c:v>
                </c:pt>
                <c:pt idx="7">
                  <c:v>0.21052631578947367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A0E-48AB-9D1B-D4FA28AA44B8}"/>
            </c:ext>
          </c:extLst>
        </c:ser>
        <c:ser>
          <c:idx val="0"/>
          <c:order val="4"/>
          <c:tx>
            <c:v>Indikaatori eesmärk (40%)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Aruandesse2016!$A$35:$C$42</c:f>
              <c:multiLvlStrCache>
                <c:ptCount val="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Aruandesse2018!$I$7:$I$27</c15:sqref>
                  </c15:fullRef>
                </c:ext>
              </c:extLst>
              <c:f>Aruandesse2018!$I$7:$I$14</c:f>
              <c:numCache>
                <c:formatCode>0%</c:formatCode>
                <c:ptCount val="8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0E-48AB-9D1B-D4FA28AA4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136"/>
        <c:axId val="274531696"/>
      </c:lineChart>
      <c:catAx>
        <c:axId val="274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696"/>
        <c:crosses val="autoZero"/>
        <c:auto val="1"/>
        <c:lblAlgn val="ctr"/>
        <c:lblOffset val="100"/>
        <c:noMultiLvlLbl val="0"/>
      </c:catAx>
      <c:valAx>
        <c:axId val="274531696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2.477705286839145E-2"/>
          <c:y val="0.82511762617513085"/>
          <c:w val="0.97376332958380207"/>
          <c:h val="0.17488237382486915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1176452943382072E-2"/>
          <c:y val="2.0803578433742847E-2"/>
          <c:w val="0.89504326959130109"/>
          <c:h val="0.4836300466363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</c:f>
              <c:strCache>
                <c:ptCount val="1"/>
                <c:pt idx="0">
                  <c:v>2017.a 30 päeva jooksul teenust 8028/8029 saanud patsientide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3DB-496E-B33F-2EC74D5C5B5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3DB-496E-B33F-2EC74D5C5B50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03DB-496E-B33F-2EC74D5C5B50}"/>
              </c:ext>
            </c:extLst>
          </c:dPt>
          <c:dPt>
            <c:idx val="1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3DB-496E-B33F-2EC74D5C5B50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Aruandesse2017!$M$7:$M$27</c15:sqref>
                    </c15:fullRef>
                  </c:ext>
                </c:extLst>
                <c:f>(Aruandesse2017!$M$7:$M$14,Aruandesse2017!$M$17,Aruandesse2017!$M$19,Aruandesse2017!$M$21:$M$22,Aruandesse2017!$M$25:$M$27)</c:f>
                <c:numCache>
                  <c:formatCode>General</c:formatCode>
                  <c:ptCount val="15"/>
                  <c:pt idx="0">
                    <c:v>3.2955577473779918E-2</c:v>
                  </c:pt>
                  <c:pt idx="1">
                    <c:v>2.8940095875022262E-2</c:v>
                  </c:pt>
                  <c:pt idx="2">
                    <c:v>2.2843597259061654E-2</c:v>
                  </c:pt>
                  <c:pt idx="3">
                    <c:v>4.7040314262615679E-2</c:v>
                  </c:pt>
                  <c:pt idx="4">
                    <c:v>4.8853096615617653E-2</c:v>
                  </c:pt>
                  <c:pt idx="5">
                    <c:v>4.1858425621635831E-2</c:v>
                  </c:pt>
                  <c:pt idx="6">
                    <c:v>4.6827480199418778E-2</c:v>
                  </c:pt>
                  <c:pt idx="7">
                    <c:v>2.3803402266498519E-2</c:v>
                  </c:pt>
                  <c:pt idx="8">
                    <c:v>8.8942212981413471E-2</c:v>
                  </c:pt>
                  <c:pt idx="9">
                    <c:v>9.36440179911599E-2</c:v>
                  </c:pt>
                  <c:pt idx="10">
                    <c:v>0.12904600600329252</c:v>
                  </c:pt>
                  <c:pt idx="11">
                    <c:v>6.771579772453469E-2</c:v>
                  </c:pt>
                  <c:pt idx="12">
                    <c:v>7.9107786226812693E-2</c:v>
                  </c:pt>
                  <c:pt idx="13">
                    <c:v>3.3331950268190233E-2</c:v>
                  </c:pt>
                  <c:pt idx="14">
                    <c:v>1.5724041544212607E-2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Aruandesse2017!$L$7:$L$27</c15:sqref>
                    </c15:fullRef>
                  </c:ext>
                </c:extLst>
                <c:f>(Aruandesse2017!$L$7:$L$14,Aruandesse2017!$L$17,Aruandesse2017!$L$19,Aruandesse2017!$L$21:$L$22,Aruandesse2017!$L$25:$L$27)</c:f>
                <c:numCache>
                  <c:formatCode>General</c:formatCode>
                  <c:ptCount val="15"/>
                  <c:pt idx="0">
                    <c:v>3.1100001465309279E-2</c:v>
                  </c:pt>
                  <c:pt idx="1">
                    <c:v>2.4082997928624048E-2</c:v>
                  </c:pt>
                  <c:pt idx="2">
                    <c:v>2.1343968470710628E-2</c:v>
                  </c:pt>
                  <c:pt idx="3">
                    <c:v>4.5612143343794487E-2</c:v>
                  </c:pt>
                  <c:pt idx="4">
                    <c:v>4.4606958757577198E-2</c:v>
                  </c:pt>
                  <c:pt idx="5">
                    <c:v>3.6863177291068416E-2</c:v>
                  </c:pt>
                  <c:pt idx="6">
                    <c:v>3.2751444909389929E-2</c:v>
                  </c:pt>
                  <c:pt idx="7">
                    <c:v>2.263639891874919E-2</c:v>
                  </c:pt>
                  <c:pt idx="8">
                    <c:v>4.5837555980736973E-2</c:v>
                  </c:pt>
                  <c:pt idx="9">
                    <c:v>5.6298383336532615E-2</c:v>
                  </c:pt>
                  <c:pt idx="10">
                    <c:v>5.1732718244334647E-2</c:v>
                  </c:pt>
                  <c:pt idx="11">
                    <c:v>1.2861450200456792E-2</c:v>
                  </c:pt>
                  <c:pt idx="12">
                    <c:v>2.3748973870766348E-2</c:v>
                  </c:pt>
                  <c:pt idx="13">
                    <c:v>9.4797512703279872E-3</c:v>
                  </c:pt>
                  <c:pt idx="14">
                    <c:v>1.0697876587096922E-2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Aruandesse2017!$A$7:$C$27</c15:sqref>
                  </c15:fullRef>
                </c:ext>
              </c:extLst>
              <c:f>(Aruandesse2017!$A$7:$C$14,Aruandesse2017!$A$17:$C$17,Aruandesse2017!$A$19:$C$19,Aruandesse2017!$A$21:$C$22,Aruandesse2017!$A$25:$C$27)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Aruandesse2017!$F$7:$F$27</c15:sqref>
                  </c15:fullRef>
                </c:ext>
              </c:extLst>
              <c:f>(Aruandesse2017!$F$7:$F$14,Aruandesse2017!$F$17,Aruandesse2017!$F$19,Aruandesse2017!$F$21:$F$22,Aruandesse2017!$F$25:$F$27)</c:f>
              <c:numCache>
                <c:formatCode>0%</c:formatCode>
                <c:ptCount val="15"/>
                <c:pt idx="0">
                  <c:v>0.30730478589420657</c:v>
                </c:pt>
                <c:pt idx="1">
                  <c:v>0.12331081081081081</c:v>
                </c:pt>
                <c:pt idx="2">
                  <c:v>0.22871572871572871</c:v>
                </c:pt>
                <c:pt idx="3">
                  <c:v>0.41898148148148145</c:v>
                </c:pt>
                <c:pt idx="4">
                  <c:v>0.2967032967032967</c:v>
                </c:pt>
                <c:pt idx="5">
                  <c:v>0.22117647058823531</c:v>
                </c:pt>
                <c:pt idx="6">
                  <c:v>9.7222222222222224E-2</c:v>
                </c:pt>
                <c:pt idx="7">
                  <c:v>0.28114126652748783</c:v>
                </c:pt>
                <c:pt idx="8">
                  <c:v>8.5714285714285715E-2</c:v>
                </c:pt>
                <c:pt idx="9">
                  <c:v>0.12162162162162163</c:v>
                </c:pt>
                <c:pt idx="10">
                  <c:v>7.8947368421052627E-2</c:v>
                </c:pt>
                <c:pt idx="11">
                  <c:v>1.5625E-2</c:v>
                </c:pt>
                <c:pt idx="12">
                  <c:v>3.2786885245901641E-2</c:v>
                </c:pt>
                <c:pt idx="13">
                  <c:v>1.3071895424836602E-2</c:v>
                </c:pt>
                <c:pt idx="14">
                  <c:v>3.2348804500703238E-2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Aruandesse2017!$F$15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03DB-496E-B33F-2EC74D5C5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4531136"/>
        <c:axId val="274531696"/>
      </c:barChart>
      <c:lineChart>
        <c:grouping val="standard"/>
        <c:varyColors val="0"/>
        <c:ser>
          <c:idx val="1"/>
          <c:order val="1"/>
          <c:tx>
            <c:strRef>
              <c:f>Aruandesse2016!$G$31</c:f>
              <c:strCache>
                <c:ptCount val="1"/>
                <c:pt idx="0">
                  <c:v>2016.a 30 päeva jooksul teenust 8028/8029 saanud patsientide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(Aruandesse2016!$A$35:$C$42,Aruandesse2016!$A$45:$C$45,Aruandesse2016!$A$47:$C$47,Aruandesse2016!$A$49:$C$50,Aruandesse2016!$A$53:$C$55)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Aruandesse2016!$G$35:$G$55</c15:sqref>
                  </c15:fullRef>
                </c:ext>
              </c:extLst>
              <c:f>(Aruandesse2016!$G$35:$G$42,Aruandesse2016!$G$45,Aruandesse2016!$G$47,Aruandesse2016!$G$49:$G$50,Aruandesse2016!$G$53:$G$55)</c:f>
              <c:numCache>
                <c:formatCode>0%</c:formatCode>
                <c:ptCount val="15"/>
                <c:pt idx="0">
                  <c:v>0.25285895806861497</c:v>
                </c:pt>
                <c:pt idx="1">
                  <c:v>0.12937062937062938</c:v>
                </c:pt>
                <c:pt idx="2">
                  <c:v>0.20088300220750552</c:v>
                </c:pt>
                <c:pt idx="3">
                  <c:v>0.32273838630806845</c:v>
                </c:pt>
                <c:pt idx="4">
                  <c:v>0.18561484918793503</c:v>
                </c:pt>
                <c:pt idx="5">
                  <c:v>0.17241379310344829</c:v>
                </c:pt>
                <c:pt idx="6">
                  <c:v>0.05</c:v>
                </c:pt>
                <c:pt idx="7">
                  <c:v>0.20099431818181818</c:v>
                </c:pt>
                <c:pt idx="8">
                  <c:v>9.7222222222222224E-2</c:v>
                </c:pt>
                <c:pt idx="9">
                  <c:v>0.12371134020618557</c:v>
                </c:pt>
                <c:pt idx="10">
                  <c:v>0.13953488372093023</c:v>
                </c:pt>
                <c:pt idx="11">
                  <c:v>0.1357142857142857</c:v>
                </c:pt>
                <c:pt idx="12">
                  <c:v>8.4745762711864403E-2</c:v>
                </c:pt>
                <c:pt idx="13">
                  <c:v>3.1446540880503145E-2</c:v>
                </c:pt>
                <c:pt idx="14">
                  <c:v>7.1925754060324823E-2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3DB-496E-B33F-2EC74D5C5B50}"/>
            </c:ext>
          </c:extLst>
        </c:ser>
        <c:ser>
          <c:idx val="2"/>
          <c:order val="2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(Aruandesse2016!$A$35:$C$42,Aruandesse2016!$A$45:$C$45,Aruandesse2016!$A$47:$C$47,Aruandesse2016!$A$49:$C$50,Aruandesse2016!$A$53:$C$55)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Aruandesse2017!$H$7:$H$27</c15:sqref>
                  </c15:fullRef>
                </c:ext>
              </c:extLst>
              <c:f>(Aruandesse2017!$H$7:$H$14,Aruandesse2017!$H$17,Aruandesse2017!$H$19,Aruandesse2017!$H$21:$H$22,Aruandesse2017!$H$25:$H$27)</c:f>
              <c:numCache>
                <c:formatCode>0%</c:formatCode>
                <c:ptCount val="15"/>
                <c:pt idx="0">
                  <c:v>0.21052631578947367</c:v>
                </c:pt>
                <c:pt idx="1">
                  <c:v>0.21052631578947367</c:v>
                </c:pt>
                <c:pt idx="2">
                  <c:v>0.21052631578947367</c:v>
                </c:pt>
                <c:pt idx="3">
                  <c:v>0.21052631578947367</c:v>
                </c:pt>
                <c:pt idx="4">
                  <c:v>0.21052631578947367</c:v>
                </c:pt>
                <c:pt idx="5">
                  <c:v>0.21052631578947367</c:v>
                </c:pt>
                <c:pt idx="6">
                  <c:v>0.21052631578947367</c:v>
                </c:pt>
                <c:pt idx="7">
                  <c:v>0.21052631578947367</c:v>
                </c:pt>
                <c:pt idx="8">
                  <c:v>0.21052631578947367</c:v>
                </c:pt>
                <c:pt idx="9">
                  <c:v>0.21052631578947367</c:v>
                </c:pt>
                <c:pt idx="10">
                  <c:v>0.21052631578947367</c:v>
                </c:pt>
                <c:pt idx="11">
                  <c:v>0.21052631578947367</c:v>
                </c:pt>
                <c:pt idx="12">
                  <c:v>0.21052631578947367</c:v>
                </c:pt>
                <c:pt idx="13">
                  <c:v>0.21052631578947367</c:v>
                </c:pt>
                <c:pt idx="14">
                  <c:v>0.21052631578947367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3DB-496E-B33F-2EC74D5C5B50}"/>
            </c:ext>
          </c:extLst>
        </c:ser>
        <c:ser>
          <c:idx val="4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(Aruandesse2016!$A$35:$C$42,Aruandesse2016!$A$45:$C$45,Aruandesse2016!$A$47:$C$47,Aruandesse2016!$A$49:$C$50,Aruandesse2016!$A$53:$C$55)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Aruandesse2016!$H$35:$H$55</c15:sqref>
                  </c15:fullRef>
                </c:ext>
              </c:extLst>
              <c:f>(Aruandesse2016!$H$35:$H$42,Aruandesse2016!$H$45,Aruandesse2016!$H$47,Aruandesse2016!$H$49:$H$50,Aruandesse2016!$H$53:$H$55)</c:f>
              <c:numCache>
                <c:formatCode>0%</c:formatCode>
                <c:ptCount val="15"/>
                <c:pt idx="0">
                  <c:v>0.17029484706530726</c:v>
                </c:pt>
                <c:pt idx="1">
                  <c:v>0.17029484706530726</c:v>
                </c:pt>
                <c:pt idx="2">
                  <c:v>0.17029484706530726</c:v>
                </c:pt>
                <c:pt idx="3">
                  <c:v>0.17029484706530726</c:v>
                </c:pt>
                <c:pt idx="4">
                  <c:v>0.17029484706530726</c:v>
                </c:pt>
                <c:pt idx="5">
                  <c:v>0.17029484706530726</c:v>
                </c:pt>
                <c:pt idx="6">
                  <c:v>0.17029484706530726</c:v>
                </c:pt>
                <c:pt idx="7">
                  <c:v>0.17029484706530726</c:v>
                </c:pt>
                <c:pt idx="8">
                  <c:v>0.17029484706530726</c:v>
                </c:pt>
                <c:pt idx="9">
                  <c:v>0.17029484706530726</c:v>
                </c:pt>
                <c:pt idx="10">
                  <c:v>0.17029484706530726</c:v>
                </c:pt>
                <c:pt idx="11">
                  <c:v>0.17029484706530726</c:v>
                </c:pt>
                <c:pt idx="12">
                  <c:v>0.17029484706530726</c:v>
                </c:pt>
                <c:pt idx="13">
                  <c:v>0.17029484706530726</c:v>
                </c:pt>
                <c:pt idx="14">
                  <c:v>0.17029484706530726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3DB-496E-B33F-2EC74D5C5B50}"/>
            </c:ext>
          </c:extLst>
        </c:ser>
        <c:ser>
          <c:idx val="0"/>
          <c:order val="4"/>
          <c:tx>
            <c:v>Indikaatori eesmärk (40%)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Aruandesse2016!$A$35:$C$55</c15:sqref>
                  </c15:fullRef>
                </c:ext>
              </c:extLst>
              <c:f>(Aruandesse2016!$A$35:$C$42,Aruandesse2016!$A$45:$C$45,Aruandesse2016!$A$47:$C$47,Aruandesse2016!$A$49:$C$50,Aruandesse2016!$A$53:$C$55)</c:f>
              <c:multiLvlStrCache>
                <c:ptCount val="15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Lõuna-Eesti Haigla</c:v>
                  </c:pt>
                  <c:pt idx="10">
                    <c:v>Põlva Haigla</c:v>
                  </c:pt>
                  <c:pt idx="11">
                    <c:v>Narva Haigla</c:v>
                  </c:pt>
                  <c:pt idx="12">
                    <c:v>Valga Haigla</c:v>
                  </c:pt>
                  <c:pt idx="13">
                    <c:v>Viljandi Haigla</c:v>
                  </c:pt>
                  <c:pt idx="14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Aruandesse2017!$I$7:$I$27</c15:sqref>
                  </c15:fullRef>
                </c:ext>
              </c:extLst>
              <c:f>(Aruandesse2017!$I$7:$I$14,Aruandesse2017!$I$17,Aruandesse2017!$I$19,Aruandesse2017!$I$21:$I$22,Aruandesse2017!$I$25:$I$27)</c:f>
              <c:numCache>
                <c:formatCode>0%</c:formatCode>
                <c:ptCount val="15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3DB-496E-B33F-2EC74D5C5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136"/>
        <c:axId val="274531696"/>
      </c:lineChart>
      <c:catAx>
        <c:axId val="274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696"/>
        <c:crosses val="autoZero"/>
        <c:auto val="1"/>
        <c:lblAlgn val="ctr"/>
        <c:lblOffset val="100"/>
        <c:noMultiLvlLbl val="0"/>
      </c:catAx>
      <c:valAx>
        <c:axId val="274531696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9.5389576302962135E-3"/>
          <c:y val="0.83578512765216462"/>
          <c:w val="0.97376332958380207"/>
          <c:h val="0.1427095000499534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557405324334463E-2"/>
          <c:y val="8.3635647458084689E-2"/>
          <c:w val="0.86456707911511044"/>
          <c:h val="0.53728745988762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[2]Aruandesse2017!$F$31</c:f>
              <c:strCache>
                <c:ptCount val="1"/>
                <c:pt idx="0">
                  <c:v>2017.a 30 päeva jooksul teenust 7050/7053/7621/7622 saanud patsientide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AF62-4F22-9675-EF5F85E3EE21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AF62-4F22-9675-EF5F85E3EE21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AF62-4F22-9675-EF5F85E3EE21}"/>
              </c:ext>
            </c:extLst>
          </c:dPt>
          <c:errBars>
            <c:errBarType val="both"/>
            <c:errValType val="cust"/>
            <c:noEndCap val="0"/>
            <c:plus>
              <c:numRef>
                <c:f>[2]Aruandesse2017!$M$35:$M$55</c:f>
                <c:numCache>
                  <c:formatCode>General</c:formatCode>
                  <c:ptCount val="21"/>
                  <c:pt idx="0">
                    <c:v>2.9116283590883918E-2</c:v>
                  </c:pt>
                  <c:pt idx="1">
                    <c:v>2.7895404034312787E-2</c:v>
                  </c:pt>
                  <c:pt idx="2">
                    <c:v>2.0937259551789711E-2</c:v>
                  </c:pt>
                  <c:pt idx="3">
                    <c:v>3.9074617743094286E-2</c:v>
                  </c:pt>
                  <c:pt idx="4">
                    <c:v>2.362817726357036E-2</c:v>
                  </c:pt>
                  <c:pt idx="5">
                    <c:v>4.5276057614936915E-2</c:v>
                  </c:pt>
                  <c:pt idx="6">
                    <c:v>6.0043160442700638E-2</c:v>
                  </c:pt>
                  <c:pt idx="7">
                    <c:v>2.2195009351038242E-2</c:v>
                  </c:pt>
                  <c:pt idx="8">
                    <c:v>0.19885623596786178</c:v>
                  </c:pt>
                  <c:pt idx="9">
                    <c:v>0.10936649388995234</c:v>
                  </c:pt>
                  <c:pt idx="10">
                    <c:v>7.3841169184002964E-2</c:v>
                  </c:pt>
                  <c:pt idx="11">
                    <c:v>9.8969288364131769E-2</c:v>
                  </c:pt>
                  <c:pt idx="12">
                    <c:v>0.10449956745489475</c:v>
                  </c:pt>
                  <c:pt idx="13">
                    <c:v>0.15519914251857037</c:v>
                  </c:pt>
                  <c:pt idx="14">
                    <c:v>0.12494323374325556</c:v>
                  </c:pt>
                  <c:pt idx="15">
                    <c:v>0.1222976735220227</c:v>
                  </c:pt>
                  <c:pt idx="16">
                    <c:v>0.11178415142609022</c:v>
                  </c:pt>
                  <c:pt idx="17">
                    <c:v>0.36667279903693456</c:v>
                  </c:pt>
                  <c:pt idx="18">
                    <c:v>0.12481793997403617</c:v>
                  </c:pt>
                  <c:pt idx="19">
                    <c:v>4.4480396443490999E-2</c:v>
                  </c:pt>
                  <c:pt idx="20">
                    <c:v>3.4252979052522781E-2</c:v>
                  </c:pt>
                </c:numCache>
              </c:numRef>
            </c:plus>
            <c:minus>
              <c:numRef>
                <c:f>[2]Aruandesse2017!$L$35:$L$55</c:f>
                <c:numCache>
                  <c:formatCode>General</c:formatCode>
                  <c:ptCount val="21"/>
                  <c:pt idx="0">
                    <c:v>3.1469105457833879E-2</c:v>
                  </c:pt>
                  <c:pt idx="1">
                    <c:v>3.2186203565436111E-2</c:v>
                  </c:pt>
                  <c:pt idx="2">
                    <c:v>2.2496713956697167E-2</c:v>
                  </c:pt>
                  <c:pt idx="3">
                    <c:v>4.3318325616162778E-2</c:v>
                  </c:pt>
                  <c:pt idx="4">
                    <c:v>3.2407354186275383E-2</c:v>
                  </c:pt>
                  <c:pt idx="5">
                    <c:v>4.7194064357897414E-2</c:v>
                  </c:pt>
                  <c:pt idx="6">
                    <c:v>6.5544139751447572E-2</c:v>
                  </c:pt>
                  <c:pt idx="7">
                    <c:v>2.3443647273193036E-2</c:v>
                  </c:pt>
                  <c:pt idx="8">
                    <c:v>0.18534220323590894</c:v>
                  </c:pt>
                  <c:pt idx="9">
                    <c:v>0.14287661296400678</c:v>
                  </c:pt>
                  <c:pt idx="10">
                    <c:v>0.10654125380520574</c:v>
                  </c:pt>
                  <c:pt idx="11">
                    <c:v>0.11364078769273533</c:v>
                  </c:pt>
                  <c:pt idx="12">
                    <c:v>0.11383597611855167</c:v>
                  </c:pt>
                  <c:pt idx="13">
                    <c:v>0.17298220648735113</c:v>
                  </c:pt>
                  <c:pt idx="14">
                    <c:v>0.15876779713779965</c:v>
                  </c:pt>
                  <c:pt idx="15">
                    <c:v>0.11168070303349137</c:v>
                  </c:pt>
                  <c:pt idx="16">
                    <c:v>0.11319112301188788</c:v>
                  </c:pt>
                  <c:pt idx="17">
                    <c:v>0.23656169225606011</c:v>
                  </c:pt>
                  <c:pt idx="18">
                    <c:v>0.11607707486518665</c:v>
                  </c:pt>
                  <c:pt idx="19">
                    <c:v>6.2569648032473779E-2</c:v>
                  </c:pt>
                  <c:pt idx="20">
                    <c:v>3.5832630896187712E-2</c:v>
                  </c:pt>
                </c:numCache>
              </c:numRef>
            </c:minus>
          </c:errBars>
          <c:cat>
            <c:multiLvlStrRef>
              <c:f>[1]Aruandesse2017!$A$35:$C$55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ITKH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/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[1]Aruandesse2017!$F$35:$F$55</c:f>
              <c:numCache>
                <c:formatCode>General</c:formatCode>
                <c:ptCount val="21"/>
                <c:pt idx="0">
                  <c:v>0.74433249370277077</c:v>
                </c:pt>
                <c:pt idx="1">
                  <c:v>0.83277027027027029</c:v>
                </c:pt>
                <c:pt idx="2">
                  <c:v>0.78210678210678208</c:v>
                </c:pt>
                <c:pt idx="3">
                  <c:v>0.7407407407407407</c:v>
                </c:pt>
                <c:pt idx="4">
                  <c:v>0.92032967032967028</c:v>
                </c:pt>
                <c:pt idx="5">
                  <c:v>0.60705882352941176</c:v>
                </c:pt>
                <c:pt idx="6">
                  <c:v>0.65740740740740744</c:v>
                </c:pt>
                <c:pt idx="7">
                  <c:v>0.73416840640222691</c:v>
                </c:pt>
                <c:pt idx="8">
                  <c:v>0.45454545454545453</c:v>
                </c:pt>
                <c:pt idx="9">
                  <c:v>0.71739130434782605</c:v>
                </c:pt>
                <c:pt idx="10">
                  <c:v>0.81428571428571428</c:v>
                </c:pt>
                <c:pt idx="11">
                  <c:v>0.64864864864864868</c:v>
                </c:pt>
                <c:pt idx="12">
                  <c:v>0.59459459459459463</c:v>
                </c:pt>
                <c:pt idx="13">
                  <c:v>0.58064516129032262</c:v>
                </c:pt>
                <c:pt idx="14">
                  <c:v>0.68421052631578949</c:v>
                </c:pt>
                <c:pt idx="15">
                  <c:v>0.40625</c:v>
                </c:pt>
                <c:pt idx="16">
                  <c:v>0.51388888888888884</c:v>
                </c:pt>
                <c:pt idx="17">
                  <c:v>0.33333333333333331</c:v>
                </c:pt>
                <c:pt idx="18">
                  <c:v>0.42622950819672129</c:v>
                </c:pt>
                <c:pt idx="19">
                  <c:v>0.86928104575163401</c:v>
                </c:pt>
                <c:pt idx="20">
                  <c:v>0.64697609001406475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62-4F22-9675-EF5F85E3E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4531136"/>
        <c:axId val="274531696"/>
      </c:barChart>
      <c:lineChart>
        <c:grouping val="standard"/>
        <c:varyColors val="0"/>
        <c:ser>
          <c:idx val="1"/>
          <c:order val="1"/>
          <c:tx>
            <c:v>2016.a 30 päeva jooksul teenust 7050/7053/7621/7622 saanud patsientide osakaal</c:v>
          </c:tx>
          <c:spPr>
            <a:ln>
              <a:noFill/>
            </a:ln>
          </c:spPr>
          <c:marker>
            <c:spPr>
              <a:solidFill>
                <a:srgbClr val="CBDB2A"/>
              </a:solidFill>
              <a:ln>
                <a:noFill/>
              </a:ln>
            </c:spPr>
          </c:marker>
          <c:dPt>
            <c:idx val="2"/>
            <c:bubble3D val="0"/>
            <c:spPr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F62-4F22-9675-EF5F85E3EE2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AF62-4F22-9675-EF5F85E3EE21}"/>
              </c:ext>
            </c:extLst>
          </c:dPt>
          <c:dPt>
            <c:idx val="7"/>
            <c:bubble3D val="0"/>
            <c:spPr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62-4F22-9675-EF5F85E3EE2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AF62-4F22-9675-EF5F85E3EE21}"/>
              </c:ext>
            </c:extLst>
          </c:dPt>
          <c:dPt>
            <c:idx val="20"/>
            <c:bubble3D val="0"/>
            <c:spPr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F62-4F22-9675-EF5F85E3EE21}"/>
              </c:ext>
            </c:extLst>
          </c:dPt>
          <c:cat>
            <c:multiLvlStrRef>
              <c:f>[1]Aruandesse2015!$A$7:$C$27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/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[1]Aruandesse2016!$F$7:$F$27</c:f>
              <c:numCache>
                <c:formatCode>General</c:formatCode>
                <c:ptCount val="21"/>
                <c:pt idx="0">
                  <c:v>0.60355781448538759</c:v>
                </c:pt>
                <c:pt idx="1">
                  <c:v>0.72202797202797198</c:v>
                </c:pt>
                <c:pt idx="2">
                  <c:v>0.65342163355408389</c:v>
                </c:pt>
                <c:pt idx="3">
                  <c:v>0.58435207823960877</c:v>
                </c:pt>
                <c:pt idx="4">
                  <c:v>0.80046403712296987</c:v>
                </c:pt>
                <c:pt idx="5">
                  <c:v>0.55172413793103448</c:v>
                </c:pt>
                <c:pt idx="6">
                  <c:v>0.56818181818181823</c:v>
                </c:pt>
                <c:pt idx="7">
                  <c:v>0.63991477272727271</c:v>
                </c:pt>
                <c:pt idx="8">
                  <c:v>0.47619047619047616</c:v>
                </c:pt>
                <c:pt idx="9">
                  <c:v>0.72</c:v>
                </c:pt>
                <c:pt idx="10">
                  <c:v>0.69444444444444442</c:v>
                </c:pt>
                <c:pt idx="11">
                  <c:v>0.3902439024390244</c:v>
                </c:pt>
                <c:pt idx="12">
                  <c:v>0.44329896907216493</c:v>
                </c:pt>
                <c:pt idx="13">
                  <c:v>0.39473684210526316</c:v>
                </c:pt>
                <c:pt idx="14">
                  <c:v>0.51162790697674421</c:v>
                </c:pt>
                <c:pt idx="15">
                  <c:v>0.4</c:v>
                </c:pt>
                <c:pt idx="16">
                  <c:v>0.4838709677419355</c:v>
                </c:pt>
                <c:pt idx="17">
                  <c:v>0.125</c:v>
                </c:pt>
                <c:pt idx="18">
                  <c:v>0.42372881355932202</c:v>
                </c:pt>
                <c:pt idx="19">
                  <c:v>0.74842767295597479</c:v>
                </c:pt>
                <c:pt idx="20">
                  <c:v>0.52668213457076563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F62-4F22-9675-EF5F85E3EE21}"/>
            </c:ext>
          </c:extLst>
        </c:ser>
        <c:ser>
          <c:idx val="2"/>
          <c:order val="2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[1]Aruandesse2015!$A$7:$C$27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/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[1]Aruandesse2017!$G$35:$G$55</c:f>
              <c:numCache>
                <c:formatCode>General</c:formatCode>
                <c:ptCount val="21"/>
                <c:pt idx="0">
                  <c:v>0.73542727787209961</c:v>
                </c:pt>
                <c:pt idx="1">
                  <c:v>0.73542727787209961</c:v>
                </c:pt>
                <c:pt idx="2">
                  <c:v>0.73542727787209961</c:v>
                </c:pt>
                <c:pt idx="3">
                  <c:v>0.73542727787209961</c:v>
                </c:pt>
                <c:pt idx="4">
                  <c:v>0.73542727787209961</c:v>
                </c:pt>
                <c:pt idx="5">
                  <c:v>0.73542727787209961</c:v>
                </c:pt>
                <c:pt idx="6">
                  <c:v>0.73542727787209961</c:v>
                </c:pt>
                <c:pt idx="7">
                  <c:v>0.73542727787209961</c:v>
                </c:pt>
                <c:pt idx="8">
                  <c:v>0.73542727787209961</c:v>
                </c:pt>
                <c:pt idx="9">
                  <c:v>0.73542727787209961</c:v>
                </c:pt>
                <c:pt idx="10">
                  <c:v>0.73542727787209961</c:v>
                </c:pt>
                <c:pt idx="11">
                  <c:v>0.73542727787209961</c:v>
                </c:pt>
                <c:pt idx="12">
                  <c:v>0.73542727787209961</c:v>
                </c:pt>
                <c:pt idx="13">
                  <c:v>0.73542727787209961</c:v>
                </c:pt>
                <c:pt idx="14">
                  <c:v>0.73542727787209961</c:v>
                </c:pt>
                <c:pt idx="15">
                  <c:v>0.73542727787209961</c:v>
                </c:pt>
                <c:pt idx="16">
                  <c:v>0.73542727787209961</c:v>
                </c:pt>
                <c:pt idx="17">
                  <c:v>0.73542727787209961</c:v>
                </c:pt>
                <c:pt idx="18">
                  <c:v>0.73542727787209961</c:v>
                </c:pt>
                <c:pt idx="19">
                  <c:v>0.73542727787209961</c:v>
                </c:pt>
                <c:pt idx="20">
                  <c:v>0.73542727787209961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F62-4F22-9675-EF5F85E3EE21}"/>
            </c:ext>
          </c:extLst>
        </c:ser>
        <c:ser>
          <c:idx val="4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[1]Aruandesse2015!$A$7:$C$27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/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[1]Aruandesse2016!$G$7:$G$27</c:f>
              <c:numCache>
                <c:formatCode>General</c:formatCode>
                <c:ptCount val="21"/>
                <c:pt idx="0">
                  <c:v>0.61807660512537888</c:v>
                </c:pt>
                <c:pt idx="1">
                  <c:v>0.61807660512537888</c:v>
                </c:pt>
                <c:pt idx="2">
                  <c:v>0.61807660512537888</c:v>
                </c:pt>
                <c:pt idx="3">
                  <c:v>0.61807660512537888</c:v>
                </c:pt>
                <c:pt idx="4">
                  <c:v>0.61807660512537888</c:v>
                </c:pt>
                <c:pt idx="5">
                  <c:v>0.61807660512537888</c:v>
                </c:pt>
                <c:pt idx="6">
                  <c:v>0.61807660512537888</c:v>
                </c:pt>
                <c:pt idx="7">
                  <c:v>0.61807660512537888</c:v>
                </c:pt>
                <c:pt idx="8">
                  <c:v>0.61807660512537888</c:v>
                </c:pt>
                <c:pt idx="9">
                  <c:v>0.61807660512537888</c:v>
                </c:pt>
                <c:pt idx="10">
                  <c:v>0.61807660512537888</c:v>
                </c:pt>
                <c:pt idx="11">
                  <c:v>0.61807660512537888</c:v>
                </c:pt>
                <c:pt idx="12">
                  <c:v>0.61807660512537888</c:v>
                </c:pt>
                <c:pt idx="13">
                  <c:v>0.61807660512537888</c:v>
                </c:pt>
                <c:pt idx="14">
                  <c:v>0.61807660512537888</c:v>
                </c:pt>
                <c:pt idx="15">
                  <c:v>0.61807660512537888</c:v>
                </c:pt>
                <c:pt idx="16">
                  <c:v>0.61807660512537888</c:v>
                </c:pt>
                <c:pt idx="17">
                  <c:v>0.61807660512537888</c:v>
                </c:pt>
                <c:pt idx="18">
                  <c:v>0.61807660512537888</c:v>
                </c:pt>
                <c:pt idx="19">
                  <c:v>0.61807660512537888</c:v>
                </c:pt>
                <c:pt idx="20">
                  <c:v>0.61807660512537888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F62-4F22-9675-EF5F85E3E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136"/>
        <c:axId val="274531696"/>
      </c:lineChart>
      <c:catAx>
        <c:axId val="274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696"/>
        <c:crosses val="autoZero"/>
        <c:auto val="1"/>
        <c:lblAlgn val="ctr"/>
        <c:lblOffset val="100"/>
        <c:noMultiLvlLbl val="0"/>
      </c:catAx>
      <c:valAx>
        <c:axId val="27453169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7294338207724031E-3"/>
          <c:y val="0.83705817102764091"/>
          <c:w val="0.96042999625046865"/>
          <c:h val="0.1629418289723590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</c:f>
              <c:strCache>
                <c:ptCount val="1"/>
                <c:pt idx="0">
                  <c:v>2016.a 30 päeva jooksul teenust saanud patsientide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9FC-46B5-8397-EE36541152A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9FC-46B5-8397-EE36541152A3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D9FC-46B5-8397-EE36541152A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9FC-46B5-8397-EE36541152A3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9FC-46B5-8397-EE36541152A3}"/>
              </c:ext>
            </c:extLst>
          </c:dPt>
          <c:cat>
            <c:multiLvlStrRef>
              <c:f>Aruandesse2016!$A$7:$C$27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Aruandesse2016!$F$7:$F$27</c:f>
              <c:numCache>
                <c:formatCode>0%</c:formatCode>
                <c:ptCount val="21"/>
                <c:pt idx="0">
                  <c:v>0.60355781448538759</c:v>
                </c:pt>
                <c:pt idx="1">
                  <c:v>0.72202797202797198</c:v>
                </c:pt>
                <c:pt idx="2">
                  <c:v>0.65342163355408389</c:v>
                </c:pt>
                <c:pt idx="3">
                  <c:v>0.58435207823960877</c:v>
                </c:pt>
                <c:pt idx="4">
                  <c:v>0.80046403712296987</c:v>
                </c:pt>
                <c:pt idx="5">
                  <c:v>0.55172413793103448</c:v>
                </c:pt>
                <c:pt idx="6">
                  <c:v>0.56818181818181823</c:v>
                </c:pt>
                <c:pt idx="7">
                  <c:v>0.63991477272727271</c:v>
                </c:pt>
                <c:pt idx="8">
                  <c:v>0.47619047619047616</c:v>
                </c:pt>
                <c:pt idx="9">
                  <c:v>0.72</c:v>
                </c:pt>
                <c:pt idx="10">
                  <c:v>0.69444444444444442</c:v>
                </c:pt>
                <c:pt idx="11">
                  <c:v>0.3902439024390244</c:v>
                </c:pt>
                <c:pt idx="12">
                  <c:v>0.44329896907216493</c:v>
                </c:pt>
                <c:pt idx="13">
                  <c:v>0.39473684210526316</c:v>
                </c:pt>
                <c:pt idx="14">
                  <c:v>0.51162790697674421</c:v>
                </c:pt>
                <c:pt idx="15">
                  <c:v>0.4</c:v>
                </c:pt>
                <c:pt idx="16">
                  <c:v>0.4838709677419355</c:v>
                </c:pt>
                <c:pt idx="17">
                  <c:v>0.125</c:v>
                </c:pt>
                <c:pt idx="18">
                  <c:v>0.42372881355932202</c:v>
                </c:pt>
                <c:pt idx="19">
                  <c:v>0.74842767295597479</c:v>
                </c:pt>
                <c:pt idx="20">
                  <c:v>0.52668213457076563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FC-46B5-8397-EE3654115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4531136"/>
        <c:axId val="274531696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Aruandesse2016!$G$7:$G$27</c:f>
              <c:numCache>
                <c:formatCode>0%</c:formatCode>
                <c:ptCount val="21"/>
                <c:pt idx="0">
                  <c:v>0.61807660512537888</c:v>
                </c:pt>
                <c:pt idx="1">
                  <c:v>0.61807660512537888</c:v>
                </c:pt>
                <c:pt idx="2">
                  <c:v>0.61807660512537888</c:v>
                </c:pt>
                <c:pt idx="3">
                  <c:v>0.61807660512537888</c:v>
                </c:pt>
                <c:pt idx="4">
                  <c:v>0.61807660512537888</c:v>
                </c:pt>
                <c:pt idx="5">
                  <c:v>0.61807660512537888</c:v>
                </c:pt>
                <c:pt idx="6">
                  <c:v>0.61807660512537888</c:v>
                </c:pt>
                <c:pt idx="7">
                  <c:v>0.61807660512537888</c:v>
                </c:pt>
                <c:pt idx="8">
                  <c:v>0.61807660512537888</c:v>
                </c:pt>
                <c:pt idx="9">
                  <c:v>0.61807660512537888</c:v>
                </c:pt>
                <c:pt idx="10">
                  <c:v>0.61807660512537888</c:v>
                </c:pt>
                <c:pt idx="11">
                  <c:v>0.61807660512537888</c:v>
                </c:pt>
                <c:pt idx="12">
                  <c:v>0.61807660512537888</c:v>
                </c:pt>
                <c:pt idx="13">
                  <c:v>0.61807660512537888</c:v>
                </c:pt>
                <c:pt idx="14">
                  <c:v>0.61807660512537888</c:v>
                </c:pt>
                <c:pt idx="15">
                  <c:v>0.61807660512537888</c:v>
                </c:pt>
                <c:pt idx="16">
                  <c:v>0.61807660512537888</c:v>
                </c:pt>
                <c:pt idx="17">
                  <c:v>0.61807660512537888</c:v>
                </c:pt>
                <c:pt idx="18">
                  <c:v>0.61807660512537888</c:v>
                </c:pt>
                <c:pt idx="19">
                  <c:v>0.61807660512537888</c:v>
                </c:pt>
                <c:pt idx="20">
                  <c:v>0.61807660512537888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9FC-46B5-8397-EE36541152A3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2015.a. 30 päeva jooksul teenust saanud pt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0.72170900692840645</c:v>
                </c:pt>
                <c:pt idx="1">
                  <c:v>0.80106571936056836</c:v>
                </c:pt>
                <c:pt idx="2">
                  <c:v>0.75297410776766971</c:v>
                </c:pt>
                <c:pt idx="3">
                  <c:v>0.66838046272493579</c:v>
                </c:pt>
                <c:pt idx="4">
                  <c:v>0.89124668435013266</c:v>
                </c:pt>
                <c:pt idx="5">
                  <c:v>0.68421052631578949</c:v>
                </c:pt>
                <c:pt idx="6">
                  <c:v>0.66502463054187189</c:v>
                </c:pt>
                <c:pt idx="7">
                  <c:v>0.73533834586466162</c:v>
                </c:pt>
                <c:pt idx="8">
                  <c:v>0.41666666666666669</c:v>
                </c:pt>
                <c:pt idx="9">
                  <c:v>0.65957446808510634</c:v>
                </c:pt>
                <c:pt idx="10">
                  <c:v>0.63636363636363635</c:v>
                </c:pt>
                <c:pt idx="11">
                  <c:v>0.36842105263157893</c:v>
                </c:pt>
                <c:pt idx="12">
                  <c:v>0.4731182795698925</c:v>
                </c:pt>
                <c:pt idx="13">
                  <c:v>0.4</c:v>
                </c:pt>
                <c:pt idx="14">
                  <c:v>0.68518518518518523</c:v>
                </c:pt>
                <c:pt idx="15">
                  <c:v>0.13812154696132597</c:v>
                </c:pt>
                <c:pt idx="16">
                  <c:v>0.45263157894736844</c:v>
                </c:pt>
                <c:pt idx="17">
                  <c:v>0.13333333333333333</c:v>
                </c:pt>
                <c:pt idx="18">
                  <c:v>0.47435897435897434</c:v>
                </c:pt>
                <c:pt idx="19">
                  <c:v>0.8098591549295775</c:v>
                </c:pt>
                <c:pt idx="20">
                  <c:v>0.47234513274336282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9FC-46B5-8397-EE36541152A3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0.67731367731367731</c:v>
                </c:pt>
                <c:pt idx="1">
                  <c:v>0.67731367731367731</c:v>
                </c:pt>
                <c:pt idx="2">
                  <c:v>0.67731367731367731</c:v>
                </c:pt>
                <c:pt idx="3">
                  <c:v>0.67731367731367731</c:v>
                </c:pt>
                <c:pt idx="4">
                  <c:v>0.67731367731367731</c:v>
                </c:pt>
                <c:pt idx="5">
                  <c:v>0.67731367731367731</c:v>
                </c:pt>
                <c:pt idx="6">
                  <c:v>0.67731367731367731</c:v>
                </c:pt>
                <c:pt idx="7">
                  <c:v>0.67731367731367731</c:v>
                </c:pt>
                <c:pt idx="8">
                  <c:v>0.67731367731367731</c:v>
                </c:pt>
                <c:pt idx="9">
                  <c:v>0.67731367731367731</c:v>
                </c:pt>
                <c:pt idx="10">
                  <c:v>0.67731367731367731</c:v>
                </c:pt>
                <c:pt idx="11">
                  <c:v>0.67731367731367731</c:v>
                </c:pt>
                <c:pt idx="12">
                  <c:v>0.67731367731367731</c:v>
                </c:pt>
                <c:pt idx="13">
                  <c:v>0.67731367731367731</c:v>
                </c:pt>
                <c:pt idx="14">
                  <c:v>0.67731367731367731</c:v>
                </c:pt>
                <c:pt idx="15">
                  <c:v>0.67731367731367731</c:v>
                </c:pt>
                <c:pt idx="16">
                  <c:v>0.67731367731367731</c:v>
                </c:pt>
                <c:pt idx="17">
                  <c:v>0.67731367731367731</c:v>
                </c:pt>
                <c:pt idx="18">
                  <c:v>0.67731367731367731</c:v>
                </c:pt>
                <c:pt idx="19">
                  <c:v>0.67731367731367731</c:v>
                </c:pt>
                <c:pt idx="20">
                  <c:v>0.67731367731367731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9FC-46B5-8397-EE36541152A3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Aruandesse2016!$H$7:$H$27</c:f>
              <c:numCache>
                <c:formatCode>0%</c:formatCod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9FC-46B5-8397-EE3654115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136"/>
        <c:axId val="274531696"/>
      </c:lineChart>
      <c:catAx>
        <c:axId val="274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696"/>
        <c:crosses val="autoZero"/>
        <c:auto val="1"/>
        <c:lblAlgn val="ctr"/>
        <c:lblOffset val="100"/>
        <c:noMultiLvlLbl val="0"/>
      </c:catAx>
      <c:valAx>
        <c:axId val="274531696"/>
        <c:scaling>
          <c:orientation val="minMax"/>
          <c:max val="1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9509062186898769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</c:f>
              <c:strCache>
                <c:ptCount val="1"/>
                <c:pt idx="0">
                  <c:v>2015.a. 30 päeva jooksul teenust saanud pt osakaal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F1D-402C-8536-DBC32B2B2A3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18F-44E4-986E-E5B8B47D35C7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F1D-402C-8536-DBC32B2B2A3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18F-44E4-986E-E5B8B47D35C7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5F1D-402C-8536-DBC32B2B2A32}"/>
              </c:ext>
            </c:extLst>
          </c:dPt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0.72170900692840645</c:v>
                </c:pt>
                <c:pt idx="1">
                  <c:v>0.80106571936056836</c:v>
                </c:pt>
                <c:pt idx="2">
                  <c:v>0.75297410776766971</c:v>
                </c:pt>
                <c:pt idx="3">
                  <c:v>0.66838046272493579</c:v>
                </c:pt>
                <c:pt idx="4">
                  <c:v>0.89124668435013266</c:v>
                </c:pt>
                <c:pt idx="5">
                  <c:v>0.68421052631578949</c:v>
                </c:pt>
                <c:pt idx="6">
                  <c:v>0.66502463054187189</c:v>
                </c:pt>
                <c:pt idx="7">
                  <c:v>0.73533834586466162</c:v>
                </c:pt>
                <c:pt idx="8">
                  <c:v>0.41666666666666669</c:v>
                </c:pt>
                <c:pt idx="9">
                  <c:v>0.65957446808510634</c:v>
                </c:pt>
                <c:pt idx="10">
                  <c:v>0.63636363636363635</c:v>
                </c:pt>
                <c:pt idx="11">
                  <c:v>0.36842105263157893</c:v>
                </c:pt>
                <c:pt idx="12">
                  <c:v>0.4731182795698925</c:v>
                </c:pt>
                <c:pt idx="13">
                  <c:v>0.4</c:v>
                </c:pt>
                <c:pt idx="14">
                  <c:v>0.68518518518518523</c:v>
                </c:pt>
                <c:pt idx="15">
                  <c:v>0.13812154696132597</c:v>
                </c:pt>
                <c:pt idx="16">
                  <c:v>0.45263157894736844</c:v>
                </c:pt>
                <c:pt idx="17">
                  <c:v>0.13333333333333333</c:v>
                </c:pt>
                <c:pt idx="18">
                  <c:v>0.47435897435897434</c:v>
                </c:pt>
                <c:pt idx="19">
                  <c:v>0.8098591549295775</c:v>
                </c:pt>
                <c:pt idx="20">
                  <c:v>0.47234513274336282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8F-44E4-986E-E5B8B47D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74531136"/>
        <c:axId val="274531696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0.67731367731367731</c:v>
                </c:pt>
                <c:pt idx="1">
                  <c:v>0.67731367731367731</c:v>
                </c:pt>
                <c:pt idx="2">
                  <c:v>0.67731367731367731</c:v>
                </c:pt>
                <c:pt idx="3">
                  <c:v>0.67731367731367731</c:v>
                </c:pt>
                <c:pt idx="4">
                  <c:v>0.67731367731367731</c:v>
                </c:pt>
                <c:pt idx="5">
                  <c:v>0.67731367731367731</c:v>
                </c:pt>
                <c:pt idx="6">
                  <c:v>0.67731367731367731</c:v>
                </c:pt>
                <c:pt idx="7">
                  <c:v>0.67731367731367731</c:v>
                </c:pt>
                <c:pt idx="8">
                  <c:v>0.67731367731367731</c:v>
                </c:pt>
                <c:pt idx="9">
                  <c:v>0.67731367731367731</c:v>
                </c:pt>
                <c:pt idx="10">
                  <c:v>0.67731367731367731</c:v>
                </c:pt>
                <c:pt idx="11">
                  <c:v>0.67731367731367731</c:v>
                </c:pt>
                <c:pt idx="12">
                  <c:v>0.67731367731367731</c:v>
                </c:pt>
                <c:pt idx="13">
                  <c:v>0.67731367731367731</c:v>
                </c:pt>
                <c:pt idx="14">
                  <c:v>0.67731367731367731</c:v>
                </c:pt>
                <c:pt idx="15">
                  <c:v>0.67731367731367731</c:v>
                </c:pt>
                <c:pt idx="16">
                  <c:v>0.67731367731367731</c:v>
                </c:pt>
                <c:pt idx="17">
                  <c:v>0.67731367731367731</c:v>
                </c:pt>
                <c:pt idx="18">
                  <c:v>0.67731367731367731</c:v>
                </c:pt>
                <c:pt idx="19">
                  <c:v>0.67731367731367731</c:v>
                </c:pt>
                <c:pt idx="20">
                  <c:v>0.67731367731367731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8F-44E4-986E-E5B8B47D35C7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Aruandesse2015!$H$7:$H$27</c:f>
              <c:numCache>
                <c:formatCode>0%</c:formatCod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8F-44E4-986E-E5B8B47D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531136"/>
        <c:axId val="274531696"/>
      </c:lineChart>
      <c:catAx>
        <c:axId val="2745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696"/>
        <c:crosses val="autoZero"/>
        <c:auto val="1"/>
        <c:lblAlgn val="ctr"/>
        <c:lblOffset val="100"/>
        <c:noMultiLvlLbl val="0"/>
      </c:catAx>
      <c:valAx>
        <c:axId val="274531696"/>
        <c:scaling>
          <c:orientation val="minMax"/>
          <c:max val="1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74531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65270174561513139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28574</xdr:colOff>
      <xdr:row>24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6124574" cy="4667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 8: Esimese kuu jooksul pärast insulti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haigestumist statsionaarset taastusravi saanud patisentide osakaal.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Esimese kuu jooksul pärast insulti haigestumist taastusravi saanud patisentide osakaal.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8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Valim sisaldab vältimatuid raviarveid.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Insulti haigestunud (RHK I63.0–I63.9 või RHK I61.0–I61.9) patsiendid.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Hospitaliseerimise kuupäev.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Taastusravi: TTL 8028, 8029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 alustamise kuupäev.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Patsiendid alates 19. eluaastast.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patsientide osakaalu, kes on esimese kuu jooksul pärast insulti haigestumist taastusravi saanud.</a:t>
          </a:r>
          <a:endParaRPr lang="et-EE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Korduva hospitaliseerimise puhul algab arvestus esimesest hospitaliseerimisest</a:t>
          </a:r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Eesmärk: 40%.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175258</xdr:rowOff>
    </xdr:from>
    <xdr:to>
      <xdr:col>14</xdr:col>
      <xdr:colOff>217170</xdr:colOff>
      <xdr:row>31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314070-0B8D-4D4F-945E-A28EB3526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26669</xdr:colOff>
      <xdr:row>29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527E434-8B74-4912-AB40-1956DB0AEA0D}"/>
            </a:ext>
          </a:extLst>
        </xdr:cNvPr>
        <xdr:cNvSpPr/>
      </xdr:nvSpPr>
      <xdr:spPr>
        <a:xfrm>
          <a:off x="0" y="180975"/>
          <a:ext cx="6122669" cy="5124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 indikaator 8: Esimese kuu jooksul pärast insulti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haigestumist taastusravi saanud patisentide osakaal.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Esimese kuu jooksul pärast insulti haigestumist taastusravi saanud patisentide osakaal.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-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statsionaarne</a:t>
          </a:r>
        </a:p>
        <a:p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Valim sisaldab vältimatuid raviarveid.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Insulti haigestunud (RHK I63.0-I63.9 või RHK I61.0- I61.9) patsiendid.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Hospitaliseerimise kuupäev.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Taastusravi: TTL 8028, 8029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Taastusravi: 7050,7053,7621,7622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Taastusravi alustamise kuupäev.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Patsiendid alates 19.ndast eluaastast.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patsientide osakaalu, kes on esimese kuu jooksul pärast insulti haigestumist taastusravi saanud.</a:t>
          </a:r>
          <a:endParaRPr lang="et-EE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Korduva hospitaliseerimise puhul algab arvestus esimesest hospitaliseerimisest</a:t>
          </a:r>
          <a:r>
            <a:rPr lang="et-E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t-EE" sz="1200">
            <a:effectLst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361949</xdr:colOff>
      <xdr:row>1</xdr:row>
      <xdr:rowOff>180974</xdr:rowOff>
    </xdr:from>
    <xdr:to>
      <xdr:col>14</xdr:col>
      <xdr:colOff>428624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BFBA24-82B2-4E31-A342-397FA813E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14</xdr:col>
      <xdr:colOff>133350</xdr:colOff>
      <xdr:row>55</xdr:row>
      <xdr:rowOff>171451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48D690-F530-484F-A249-1B516F288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95249</xdr:rowOff>
    </xdr:from>
    <xdr:to>
      <xdr:col>15</xdr:col>
      <xdr:colOff>466725</xdr:colOff>
      <xdr:row>28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F1C5C1-F89E-460E-93FD-321A59BA2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2</xdr:row>
      <xdr:rowOff>133350</xdr:rowOff>
    </xdr:from>
    <xdr:to>
      <xdr:col>18</xdr:col>
      <xdr:colOff>209550</xdr:colOff>
      <xdr:row>27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_ravikindlustushyvitised/P11_tervishoiukvaliteet/5_Indikaatorid/Andmep&#228;ring%20exceli%20tabelid/Indikaatorid%20arvutamiseks_2018_raport/neuro_8_13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_ravikindlustushyvitised/P11_tervishoiukvaliteet/5_Indikaatorid/Andmep&#228;ring%20exceli%20tabelid/Indikaatorid%20arvutamiseks_2018_raport/Usaldusvahemikud/neuro_8_14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2017"/>
      <sheetName val="Aruandesse2016"/>
      <sheetName val="Aruandesse2015"/>
      <sheetName val="andmed"/>
      <sheetName val="Sheet3"/>
      <sheetName val="teenused_stats"/>
      <sheetName val="Sheet2"/>
      <sheetName val="teenused_amb"/>
    </sheetNames>
    <sheetDataSet>
      <sheetData sheetId="0"/>
      <sheetData sheetId="1">
        <row r="35">
          <cell r="A35" t="str">
            <v>Piirkondlikud</v>
          </cell>
          <cell r="B35"/>
          <cell r="C35" t="str">
            <v>PERH</v>
          </cell>
          <cell r="F35">
            <v>0.74433249370277077</v>
          </cell>
          <cell r="G35">
            <v>0.73542727787209961</v>
          </cell>
        </row>
        <row r="36">
          <cell r="A36"/>
          <cell r="B36"/>
          <cell r="C36" t="str">
            <v>TÜK</v>
          </cell>
          <cell r="F36">
            <v>0.83277027027027029</v>
          </cell>
          <cell r="G36">
            <v>0.73542727787209961</v>
          </cell>
        </row>
        <row r="37">
          <cell r="A37"/>
          <cell r="B37"/>
          <cell r="C37" t="str">
            <v>piirkH</v>
          </cell>
          <cell r="F37">
            <v>0.78210678210678208</v>
          </cell>
          <cell r="G37">
            <v>0.73542727787209961</v>
          </cell>
        </row>
        <row r="38">
          <cell r="A38" t="str">
            <v>Keskhaiglad</v>
          </cell>
          <cell r="B38"/>
          <cell r="C38" t="str">
            <v>ITKH</v>
          </cell>
          <cell r="F38">
            <v>0.7407407407407407</v>
          </cell>
          <cell r="G38">
            <v>0.73542727787209961</v>
          </cell>
        </row>
        <row r="39">
          <cell r="A39"/>
          <cell r="B39"/>
          <cell r="C39" t="str">
            <v>LTKH</v>
          </cell>
          <cell r="F39">
            <v>0.92032967032967028</v>
          </cell>
          <cell r="G39">
            <v>0.73542727787209961</v>
          </cell>
        </row>
        <row r="40">
          <cell r="A40"/>
          <cell r="B40"/>
          <cell r="C40" t="str">
            <v>IVKH</v>
          </cell>
          <cell r="F40">
            <v>0.60705882352941176</v>
          </cell>
          <cell r="G40">
            <v>0.73542727787209961</v>
          </cell>
        </row>
        <row r="41">
          <cell r="A41"/>
          <cell r="B41"/>
          <cell r="C41" t="str">
            <v>PH</v>
          </cell>
          <cell r="F41">
            <v>0.65740740740740744</v>
          </cell>
          <cell r="G41">
            <v>0.73542727787209961</v>
          </cell>
        </row>
        <row r="42">
          <cell r="A42"/>
          <cell r="B42"/>
          <cell r="C42" t="str">
            <v>keskH</v>
          </cell>
          <cell r="F42">
            <v>0.73416840640222691</v>
          </cell>
          <cell r="G42">
            <v>0.73542727787209961</v>
          </cell>
        </row>
        <row r="43">
          <cell r="A43" t="str">
            <v>Üldhaiglad</v>
          </cell>
          <cell r="B43"/>
          <cell r="C43" t="str">
            <v>Hiiumaa</v>
          </cell>
          <cell r="F43">
            <v>0.45454545454545453</v>
          </cell>
          <cell r="G43">
            <v>0.73542727787209961</v>
          </cell>
        </row>
        <row r="44">
          <cell r="A44"/>
          <cell r="B44"/>
          <cell r="C44" t="str">
            <v>Jõgeva</v>
          </cell>
          <cell r="F44">
            <v>0.71739130434782605</v>
          </cell>
          <cell r="G44">
            <v>0.73542727787209961</v>
          </cell>
        </row>
        <row r="45">
          <cell r="A45"/>
          <cell r="B45"/>
          <cell r="C45" t="str">
            <v>Järva</v>
          </cell>
          <cell r="F45">
            <v>0.81428571428571428</v>
          </cell>
          <cell r="G45">
            <v>0.73542727787209961</v>
          </cell>
        </row>
        <row r="46">
          <cell r="A46"/>
          <cell r="B46"/>
          <cell r="C46" t="str">
            <v>Kures</v>
          </cell>
          <cell r="F46">
            <v>0.64864864864864868</v>
          </cell>
          <cell r="G46">
            <v>0.73542727787209961</v>
          </cell>
        </row>
        <row r="47">
          <cell r="A47"/>
          <cell r="B47"/>
          <cell r="C47" t="str">
            <v>Lõuna</v>
          </cell>
          <cell r="F47">
            <v>0.59459459459459463</v>
          </cell>
          <cell r="G47">
            <v>0.73542727787209961</v>
          </cell>
        </row>
        <row r="48">
          <cell r="A48"/>
          <cell r="B48"/>
          <cell r="C48" t="str">
            <v>Lääne</v>
          </cell>
          <cell r="F48">
            <v>0.58064516129032262</v>
          </cell>
          <cell r="G48">
            <v>0.73542727787209961</v>
          </cell>
        </row>
        <row r="49">
          <cell r="A49"/>
          <cell r="B49"/>
          <cell r="C49" t="str">
            <v>Põlva</v>
          </cell>
          <cell r="F49">
            <v>0.68421052631578949</v>
          </cell>
          <cell r="G49">
            <v>0.73542727787209961</v>
          </cell>
        </row>
        <row r="50">
          <cell r="A50"/>
          <cell r="B50"/>
          <cell r="C50" t="str">
            <v>Narva</v>
          </cell>
          <cell r="F50">
            <v>0.40625</v>
          </cell>
          <cell r="G50">
            <v>0.73542727787209961</v>
          </cell>
        </row>
        <row r="51">
          <cell r="A51"/>
          <cell r="B51"/>
          <cell r="C51" t="str">
            <v>Rakvere</v>
          </cell>
          <cell r="F51">
            <v>0.51388888888888884</v>
          </cell>
          <cell r="G51">
            <v>0.73542727787209961</v>
          </cell>
        </row>
        <row r="52">
          <cell r="A52"/>
          <cell r="B52"/>
          <cell r="C52" t="str">
            <v>Rapla</v>
          </cell>
          <cell r="F52">
            <v>0.33333333333333331</v>
          </cell>
          <cell r="G52">
            <v>0.73542727787209961</v>
          </cell>
        </row>
        <row r="53">
          <cell r="A53"/>
          <cell r="B53"/>
          <cell r="C53" t="str">
            <v>Valga</v>
          </cell>
          <cell r="F53">
            <v>0.42622950819672129</v>
          </cell>
          <cell r="G53">
            <v>0.73542727787209961</v>
          </cell>
        </row>
        <row r="54">
          <cell r="A54"/>
          <cell r="B54"/>
          <cell r="C54" t="str">
            <v>Vilj</v>
          </cell>
          <cell r="F54">
            <v>0.86928104575163401</v>
          </cell>
          <cell r="G54">
            <v>0.73542727787209961</v>
          </cell>
        </row>
        <row r="55">
          <cell r="A55"/>
          <cell r="B55"/>
          <cell r="C55" t="str">
            <v>üldH</v>
          </cell>
          <cell r="F55">
            <v>0.64697609001406475</v>
          </cell>
          <cell r="G55">
            <v>0.73542727787209961</v>
          </cell>
        </row>
      </sheetData>
      <sheetData sheetId="2">
        <row r="7">
          <cell r="F7">
            <v>0.60355781448538759</v>
          </cell>
          <cell r="G7">
            <v>0.61807660512537888</v>
          </cell>
        </row>
        <row r="8">
          <cell r="F8">
            <v>0.72202797202797198</v>
          </cell>
          <cell r="G8">
            <v>0.61807660512537888</v>
          </cell>
        </row>
        <row r="9">
          <cell r="F9">
            <v>0.65342163355408389</v>
          </cell>
          <cell r="G9">
            <v>0.61807660512537888</v>
          </cell>
        </row>
        <row r="10">
          <cell r="F10">
            <v>0.58435207823960877</v>
          </cell>
          <cell r="G10">
            <v>0.61807660512537888</v>
          </cell>
        </row>
        <row r="11">
          <cell r="F11">
            <v>0.80046403712296987</v>
          </cell>
          <cell r="G11">
            <v>0.61807660512537888</v>
          </cell>
        </row>
        <row r="12">
          <cell r="F12">
            <v>0.55172413793103448</v>
          </cell>
          <cell r="G12">
            <v>0.61807660512537888</v>
          </cell>
        </row>
        <row r="13">
          <cell r="F13">
            <v>0.56818181818181823</v>
          </cell>
          <cell r="G13">
            <v>0.61807660512537888</v>
          </cell>
        </row>
        <row r="14">
          <cell r="F14">
            <v>0.63991477272727271</v>
          </cell>
          <cell r="G14">
            <v>0.61807660512537888</v>
          </cell>
        </row>
        <row r="15">
          <cell r="F15">
            <v>0.47619047619047616</v>
          </cell>
          <cell r="G15">
            <v>0.61807660512537888</v>
          </cell>
        </row>
        <row r="16">
          <cell r="F16">
            <v>0.72</v>
          </cell>
          <cell r="G16">
            <v>0.61807660512537888</v>
          </cell>
        </row>
        <row r="17">
          <cell r="F17">
            <v>0.69444444444444442</v>
          </cell>
          <cell r="G17">
            <v>0.61807660512537888</v>
          </cell>
        </row>
        <row r="18">
          <cell r="F18">
            <v>0.3902439024390244</v>
          </cell>
          <cell r="G18">
            <v>0.61807660512537888</v>
          </cell>
        </row>
        <row r="19">
          <cell r="F19">
            <v>0.44329896907216493</v>
          </cell>
          <cell r="G19">
            <v>0.61807660512537888</v>
          </cell>
        </row>
        <row r="20">
          <cell r="F20">
            <v>0.39473684210526316</v>
          </cell>
          <cell r="G20">
            <v>0.61807660512537888</v>
          </cell>
        </row>
        <row r="21">
          <cell r="F21">
            <v>0.51162790697674421</v>
          </cell>
          <cell r="G21">
            <v>0.61807660512537888</v>
          </cell>
        </row>
        <row r="22">
          <cell r="F22">
            <v>0.4</v>
          </cell>
          <cell r="G22">
            <v>0.61807660512537888</v>
          </cell>
        </row>
        <row r="23">
          <cell r="F23">
            <v>0.4838709677419355</v>
          </cell>
          <cell r="G23">
            <v>0.61807660512537888</v>
          </cell>
        </row>
        <row r="24">
          <cell r="F24">
            <v>0.125</v>
          </cell>
          <cell r="G24">
            <v>0.61807660512537888</v>
          </cell>
        </row>
        <row r="25">
          <cell r="F25">
            <v>0.42372881355932202</v>
          </cell>
          <cell r="G25">
            <v>0.61807660512537888</v>
          </cell>
        </row>
        <row r="26">
          <cell r="F26">
            <v>0.74842767295597479</v>
          </cell>
          <cell r="G26">
            <v>0.61807660512537888</v>
          </cell>
        </row>
        <row r="27">
          <cell r="F27">
            <v>0.52668213457076563</v>
          </cell>
          <cell r="G27">
            <v>0.61807660512537888</v>
          </cell>
        </row>
      </sheetData>
      <sheetData sheetId="3">
        <row r="7">
          <cell r="A7" t="str">
            <v>Piirkondlikud</v>
          </cell>
          <cell r="B7"/>
          <cell r="C7" t="str">
            <v>PERH</v>
          </cell>
        </row>
        <row r="8">
          <cell r="A8"/>
          <cell r="B8"/>
          <cell r="C8" t="str">
            <v>TÜK</v>
          </cell>
        </row>
        <row r="9">
          <cell r="A9"/>
          <cell r="B9"/>
          <cell r="C9" t="str">
            <v>piirkH</v>
          </cell>
        </row>
        <row r="10">
          <cell r="A10" t="str">
            <v>Keskhaiglad</v>
          </cell>
          <cell r="B10"/>
          <cell r="C10" t="str">
            <v>ITK</v>
          </cell>
        </row>
        <row r="11">
          <cell r="A11"/>
          <cell r="B11"/>
          <cell r="C11" t="str">
            <v>LTKH</v>
          </cell>
        </row>
        <row r="12">
          <cell r="A12"/>
          <cell r="B12"/>
          <cell r="C12" t="str">
            <v>IVKH</v>
          </cell>
        </row>
        <row r="13">
          <cell r="A13"/>
          <cell r="B13"/>
          <cell r="C13" t="str">
            <v>PH</v>
          </cell>
        </row>
        <row r="14">
          <cell r="A14"/>
          <cell r="B14"/>
          <cell r="C14" t="str">
            <v>keskH</v>
          </cell>
        </row>
        <row r="15">
          <cell r="A15" t="str">
            <v>Üldhaiglad</v>
          </cell>
          <cell r="B15"/>
          <cell r="C15" t="str">
            <v>Hiiumaa</v>
          </cell>
        </row>
        <row r="16">
          <cell r="A16"/>
          <cell r="B16"/>
          <cell r="C16" t="str">
            <v>Jõgeva</v>
          </cell>
        </row>
        <row r="17">
          <cell r="A17"/>
          <cell r="B17"/>
          <cell r="C17" t="str">
            <v>Järva</v>
          </cell>
        </row>
        <row r="18">
          <cell r="A18"/>
          <cell r="B18"/>
          <cell r="C18" t="str">
            <v>Kures</v>
          </cell>
        </row>
        <row r="19">
          <cell r="A19"/>
          <cell r="B19"/>
          <cell r="C19" t="str">
            <v>Lõuna</v>
          </cell>
        </row>
        <row r="20">
          <cell r="A20"/>
          <cell r="B20"/>
          <cell r="C20" t="str">
            <v>Lääne</v>
          </cell>
        </row>
        <row r="21">
          <cell r="A21"/>
          <cell r="B21"/>
          <cell r="C21" t="str">
            <v>Põlva</v>
          </cell>
        </row>
        <row r="22">
          <cell r="A22"/>
          <cell r="B22"/>
          <cell r="C22" t="str">
            <v>Narva</v>
          </cell>
        </row>
        <row r="23">
          <cell r="A23"/>
          <cell r="B23"/>
          <cell r="C23" t="str">
            <v>Rakvere</v>
          </cell>
        </row>
        <row r="24">
          <cell r="A24"/>
          <cell r="B24"/>
          <cell r="C24" t="str">
            <v>Rapla</v>
          </cell>
        </row>
        <row r="25">
          <cell r="A25"/>
          <cell r="B25"/>
          <cell r="C25" t="str">
            <v>Valga</v>
          </cell>
        </row>
        <row r="26">
          <cell r="A26"/>
          <cell r="B26"/>
          <cell r="C26" t="str">
            <v>Vilj</v>
          </cell>
        </row>
        <row r="27">
          <cell r="A27"/>
          <cell r="B27"/>
          <cell r="C27" t="str">
            <v>üldH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2017"/>
      <sheetName val="Aruandesse2016"/>
      <sheetName val="Aruandesse2015"/>
    </sheetNames>
    <sheetDataSet>
      <sheetData sheetId="0"/>
      <sheetData sheetId="1">
        <row r="31">
          <cell r="F31" t="str">
            <v>2017.a 30 päeva jooksul teenust 7050/7053/7621/7622 saanud patsientide osakaal</v>
          </cell>
        </row>
        <row r="35">
          <cell r="L35">
            <v>3.1469105457833879E-2</v>
          </cell>
          <cell r="M35">
            <v>2.9116283590883918E-2</v>
          </cell>
        </row>
        <row r="36">
          <cell r="L36">
            <v>3.2186203565436111E-2</v>
          </cell>
          <cell r="M36">
            <v>2.7895404034312787E-2</v>
          </cell>
        </row>
        <row r="37">
          <cell r="L37">
            <v>2.2496713956697167E-2</v>
          </cell>
          <cell r="M37">
            <v>2.0937259551789711E-2</v>
          </cell>
        </row>
        <row r="38">
          <cell r="L38">
            <v>4.3318325616162778E-2</v>
          </cell>
          <cell r="M38">
            <v>3.9074617743094286E-2</v>
          </cell>
        </row>
        <row r="39">
          <cell r="L39">
            <v>3.2407354186275383E-2</v>
          </cell>
          <cell r="M39">
            <v>2.362817726357036E-2</v>
          </cell>
        </row>
        <row r="40">
          <cell r="L40">
            <v>4.7194064357897414E-2</v>
          </cell>
          <cell r="M40">
            <v>4.5276057614936915E-2</v>
          </cell>
        </row>
        <row r="41">
          <cell r="L41">
            <v>6.5544139751447572E-2</v>
          </cell>
          <cell r="M41">
            <v>6.0043160442700638E-2</v>
          </cell>
        </row>
        <row r="42">
          <cell r="L42">
            <v>2.3443647273193036E-2</v>
          </cell>
          <cell r="M42">
            <v>2.2195009351038242E-2</v>
          </cell>
        </row>
        <row r="43">
          <cell r="L43">
            <v>0.18534220323590894</v>
          </cell>
          <cell r="M43">
            <v>0.19885623596786178</v>
          </cell>
        </row>
        <row r="44">
          <cell r="L44">
            <v>0.14287661296400678</v>
          </cell>
          <cell r="M44">
            <v>0.10936649388995234</v>
          </cell>
        </row>
        <row r="45">
          <cell r="L45">
            <v>0.10654125380520574</v>
          </cell>
          <cell r="M45">
            <v>7.3841169184002964E-2</v>
          </cell>
        </row>
        <row r="46">
          <cell r="L46">
            <v>0.11364078769273533</v>
          </cell>
          <cell r="M46">
            <v>9.8969288364131769E-2</v>
          </cell>
        </row>
        <row r="47">
          <cell r="L47">
            <v>0.11383597611855167</v>
          </cell>
          <cell r="M47">
            <v>0.10449956745489475</v>
          </cell>
        </row>
        <row r="48">
          <cell r="L48">
            <v>0.17298220648735113</v>
          </cell>
          <cell r="M48">
            <v>0.15519914251857037</v>
          </cell>
        </row>
        <row r="49">
          <cell r="L49">
            <v>0.15876779713779965</v>
          </cell>
          <cell r="M49">
            <v>0.12494323374325556</v>
          </cell>
        </row>
        <row r="50">
          <cell r="L50">
            <v>0.11168070303349137</v>
          </cell>
          <cell r="M50">
            <v>0.1222976735220227</v>
          </cell>
        </row>
        <row r="51">
          <cell r="L51">
            <v>0.11319112301188788</v>
          </cell>
          <cell r="M51">
            <v>0.11178415142609022</v>
          </cell>
        </row>
        <row r="52">
          <cell r="L52">
            <v>0.23656169225606011</v>
          </cell>
          <cell r="M52">
            <v>0.36667279903693456</v>
          </cell>
        </row>
        <row r="53">
          <cell r="L53">
            <v>0.11607707486518665</v>
          </cell>
          <cell r="M53">
            <v>0.12481793997403617</v>
          </cell>
        </row>
        <row r="54">
          <cell r="L54">
            <v>6.2569648032473779E-2</v>
          </cell>
          <cell r="M54">
            <v>4.4480396443490999E-2</v>
          </cell>
        </row>
        <row r="55">
          <cell r="L55">
            <v>3.5832630896187712E-2</v>
          </cell>
          <cell r="M55">
            <v>3.4252979052522781E-2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>
      <selection activeCell="M11" sqref="M11"/>
    </sheetView>
  </sheetViews>
  <sheetFormatPr defaultRowHeight="15" x14ac:dyDescent="0.25"/>
  <sheetData>
    <row r="1" spans="1:13" ht="15.75" x14ac:dyDescent="0.25">
      <c r="A1" s="1"/>
    </row>
    <row r="3" spans="1:13" x14ac:dyDescent="0.25">
      <c r="M3" s="5"/>
    </row>
    <row r="4" spans="1:13" x14ac:dyDescent="0.25">
      <c r="M4" s="5"/>
    </row>
    <row r="5" spans="1:13" x14ac:dyDescent="0.25">
      <c r="M5" s="5"/>
    </row>
    <row r="6" spans="1:13" x14ac:dyDescent="0.25">
      <c r="M6" s="5"/>
    </row>
    <row r="7" spans="1:13" x14ac:dyDescent="0.25">
      <c r="M7" s="5"/>
    </row>
    <row r="8" spans="1:13" x14ac:dyDescent="0.25">
      <c r="M8" s="5"/>
    </row>
    <row r="9" spans="1:13" x14ac:dyDescent="0.25">
      <c r="M9" s="5"/>
    </row>
    <row r="10" spans="1:13" x14ac:dyDescent="0.25">
      <c r="M10" s="5"/>
    </row>
    <row r="11" spans="1:13" x14ac:dyDescent="0.25">
      <c r="M11" s="5"/>
    </row>
    <row r="12" spans="1:13" x14ac:dyDescent="0.25">
      <c r="M12" s="5"/>
    </row>
    <row r="26" spans="1:10" ht="15" customHeight="1" x14ac:dyDescent="0.25">
      <c r="A26" s="12" t="s">
        <v>30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tabSelected="1" workbookViewId="0">
      <selection activeCell="G24" sqref="G24"/>
    </sheetView>
  </sheetViews>
  <sheetFormatPr defaultRowHeight="15" x14ac:dyDescent="0.25"/>
  <cols>
    <col min="3" max="3" width="24.7109375" customWidth="1"/>
    <col min="4" max="4" width="22.42578125" customWidth="1"/>
    <col min="5" max="5" width="18.7109375" customWidth="1"/>
    <col min="6" max="6" width="19.85546875" customWidth="1"/>
    <col min="7" max="7" width="19.5703125" bestFit="1" customWidth="1"/>
    <col min="8" max="9" width="9.140625" style="25"/>
    <col min="10" max="10" width="17.7109375" style="25" customWidth="1"/>
    <col min="11" max="11" width="17" style="25" customWidth="1"/>
    <col min="12" max="12" width="22.85546875" style="25" customWidth="1"/>
    <col min="13" max="13" width="22.140625" customWidth="1"/>
  </cols>
  <sheetData>
    <row r="1" spans="1:14" ht="15.75" x14ac:dyDescent="0.25">
      <c r="A1" s="42" t="s">
        <v>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2"/>
      <c r="M1" s="4"/>
    </row>
    <row r="3" spans="1:14" x14ac:dyDescent="0.25">
      <c r="A3" s="43" t="s">
        <v>1</v>
      </c>
      <c r="B3" s="43"/>
      <c r="C3" s="43" t="s">
        <v>26</v>
      </c>
      <c r="D3" s="44" t="s">
        <v>69</v>
      </c>
      <c r="E3" s="44" t="s">
        <v>72</v>
      </c>
      <c r="F3" s="44" t="s">
        <v>73</v>
      </c>
      <c r="G3" s="44" t="s">
        <v>71</v>
      </c>
    </row>
    <row r="4" spans="1:14" x14ac:dyDescent="0.25">
      <c r="A4" s="43"/>
      <c r="B4" s="43"/>
      <c r="C4" s="43"/>
      <c r="D4" s="43"/>
      <c r="E4" s="43"/>
      <c r="F4" s="43"/>
      <c r="G4" s="44"/>
    </row>
    <row r="5" spans="1:14" x14ac:dyDescent="0.25">
      <c r="A5" s="43"/>
      <c r="B5" s="43"/>
      <c r="C5" s="43"/>
      <c r="D5" s="43"/>
      <c r="E5" s="43"/>
      <c r="F5" s="43"/>
      <c r="G5" s="44"/>
    </row>
    <row r="6" spans="1:14" ht="45" x14ac:dyDescent="0.25">
      <c r="A6" s="43"/>
      <c r="B6" s="43"/>
      <c r="C6" s="43"/>
      <c r="D6" s="43"/>
      <c r="E6" s="43"/>
      <c r="F6" s="43"/>
      <c r="G6" s="44"/>
      <c r="I6" s="26"/>
      <c r="J6" s="27" t="s">
        <v>37</v>
      </c>
      <c r="K6" s="27" t="s">
        <v>38</v>
      </c>
      <c r="L6" s="27" t="s">
        <v>39</v>
      </c>
      <c r="M6" s="17" t="s">
        <v>40</v>
      </c>
      <c r="N6" s="24"/>
    </row>
    <row r="7" spans="1:14" x14ac:dyDescent="0.25">
      <c r="A7" s="34" t="s">
        <v>2</v>
      </c>
      <c r="B7" s="35"/>
      <c r="C7" s="20" t="s">
        <v>41</v>
      </c>
      <c r="D7" s="2">
        <v>769</v>
      </c>
      <c r="E7" s="2">
        <v>241</v>
      </c>
      <c r="F7" s="9">
        <f>E7/D7</f>
        <v>0.31339401820546164</v>
      </c>
      <c r="G7" s="15" t="str">
        <f>ROUND(J7*100,0)&amp;-ROUND(K7*100,0)&amp;"%"</f>
        <v>28-35%</v>
      </c>
      <c r="H7" s="28">
        <f>$F$28</f>
        <v>0.22578779994217982</v>
      </c>
      <c r="I7" s="28">
        <v>0.4</v>
      </c>
      <c r="J7" s="33">
        <v>0.28160438045683689</v>
      </c>
      <c r="K7" s="29">
        <v>0.34703872282846931</v>
      </c>
      <c r="L7" s="30">
        <f>F7-J7</f>
        <v>3.1789637748624755E-2</v>
      </c>
      <c r="M7" s="19">
        <f>K7-F7</f>
        <v>3.3644704623007671E-2</v>
      </c>
      <c r="N7" s="24"/>
    </row>
    <row r="8" spans="1:14" x14ac:dyDescent="0.25">
      <c r="A8" s="36"/>
      <c r="B8" s="37"/>
      <c r="C8" s="21" t="s">
        <v>42</v>
      </c>
      <c r="D8" s="2">
        <v>528</v>
      </c>
      <c r="E8" s="2">
        <v>101</v>
      </c>
      <c r="F8" s="9">
        <f t="shared" ref="F8:F28" si="0">E8/D8</f>
        <v>0.19128787878787878</v>
      </c>
      <c r="G8" s="15" t="str">
        <f t="shared" ref="G8:G28" si="1">ROUND(J8*100,0)&amp;-ROUND(K8*100,0)&amp;"%"</f>
        <v>16-23%</v>
      </c>
      <c r="H8" s="28">
        <f t="shared" ref="H8:H28" si="2">$F$28</f>
        <v>0.22578779994217982</v>
      </c>
      <c r="I8" s="28">
        <v>0.4</v>
      </c>
      <c r="J8" s="33">
        <v>0.16001643475707536</v>
      </c>
      <c r="K8" s="29">
        <v>0.2270189229290665</v>
      </c>
      <c r="L8" s="30">
        <f t="shared" ref="L8:L28" si="3">F8-J8</f>
        <v>3.1271444030803425E-2</v>
      </c>
      <c r="M8" s="19">
        <f t="shared" ref="M8:M28" si="4">K8-F8</f>
        <v>3.5731044141187718E-2</v>
      </c>
      <c r="N8" s="24"/>
    </row>
    <row r="9" spans="1:14" x14ac:dyDescent="0.25">
      <c r="A9" s="38"/>
      <c r="B9" s="39"/>
      <c r="C9" s="7" t="s">
        <v>5</v>
      </c>
      <c r="D9" s="7">
        <v>1297</v>
      </c>
      <c r="E9" s="7">
        <v>342</v>
      </c>
      <c r="F9" s="8">
        <f t="shared" si="0"/>
        <v>0.26368542791056282</v>
      </c>
      <c r="G9" s="16" t="str">
        <f t="shared" si="1"/>
        <v>24-29%</v>
      </c>
      <c r="H9" s="28">
        <f t="shared" si="2"/>
        <v>0.22578779994217982</v>
      </c>
      <c r="I9" s="28">
        <v>0.4</v>
      </c>
      <c r="J9" s="33">
        <v>0.2404283871280499</v>
      </c>
      <c r="K9" s="29">
        <v>0.28833816378140575</v>
      </c>
      <c r="L9" s="30">
        <f t="shared" si="3"/>
        <v>2.3257040782512922E-2</v>
      </c>
      <c r="M9" s="19">
        <f t="shared" si="4"/>
        <v>2.4652735870842934E-2</v>
      </c>
      <c r="N9" s="24"/>
    </row>
    <row r="10" spans="1:14" x14ac:dyDescent="0.25">
      <c r="A10" s="34" t="s">
        <v>6</v>
      </c>
      <c r="B10" s="35"/>
      <c r="C10" s="21" t="s">
        <v>43</v>
      </c>
      <c r="D10" s="2">
        <v>448</v>
      </c>
      <c r="E10" s="2">
        <v>187</v>
      </c>
      <c r="F10" s="9">
        <f t="shared" si="0"/>
        <v>0.4174107142857143</v>
      </c>
      <c r="G10" s="15" t="str">
        <f t="shared" si="1"/>
        <v>37-46%</v>
      </c>
      <c r="H10" s="28">
        <f t="shared" si="2"/>
        <v>0.22578779994217982</v>
      </c>
      <c r="I10" s="28">
        <v>0.4</v>
      </c>
      <c r="J10" s="33">
        <v>0.37263825639679282</v>
      </c>
      <c r="K10" s="29">
        <v>0.46358747917187304</v>
      </c>
      <c r="L10" s="30">
        <f t="shared" si="3"/>
        <v>4.477245788892148E-2</v>
      </c>
      <c r="M10" s="19">
        <f t="shared" si="4"/>
        <v>4.6176764886158739E-2</v>
      </c>
      <c r="N10" s="24"/>
    </row>
    <row r="11" spans="1:14" x14ac:dyDescent="0.25">
      <c r="A11" s="36"/>
      <c r="B11" s="37"/>
      <c r="C11" s="21" t="s">
        <v>44</v>
      </c>
      <c r="D11" s="2">
        <v>461</v>
      </c>
      <c r="E11" s="2">
        <v>86</v>
      </c>
      <c r="F11" s="9">
        <f t="shared" si="0"/>
        <v>0.18655097613882862</v>
      </c>
      <c r="G11" s="15" t="str">
        <f t="shared" si="1"/>
        <v>15-22%</v>
      </c>
      <c r="H11" s="28">
        <f t="shared" si="2"/>
        <v>0.22578779994217982</v>
      </c>
      <c r="I11" s="28">
        <v>0.4</v>
      </c>
      <c r="J11" s="33">
        <v>0.15363402884455246</v>
      </c>
      <c r="K11" s="29">
        <v>0.22464860015414229</v>
      </c>
      <c r="L11" s="30">
        <f t="shared" si="3"/>
        <v>3.2916947294276161E-2</v>
      </c>
      <c r="M11" s="19">
        <f t="shared" si="4"/>
        <v>3.8097624015313664E-2</v>
      </c>
      <c r="N11" s="24"/>
    </row>
    <row r="12" spans="1:14" x14ac:dyDescent="0.25">
      <c r="A12" s="36"/>
      <c r="B12" s="37"/>
      <c r="C12" s="21" t="s">
        <v>45</v>
      </c>
      <c r="D12" s="2">
        <v>382</v>
      </c>
      <c r="E12" s="2">
        <v>101</v>
      </c>
      <c r="F12" s="9">
        <f t="shared" si="0"/>
        <v>0.26439790575916228</v>
      </c>
      <c r="G12" s="15" t="str">
        <f t="shared" si="1"/>
        <v>22-31%</v>
      </c>
      <c r="H12" s="28">
        <f t="shared" si="2"/>
        <v>0.22578779994217982</v>
      </c>
      <c r="I12" s="28">
        <v>0.4</v>
      </c>
      <c r="J12" s="33">
        <v>0.22267697855286236</v>
      </c>
      <c r="K12" s="29">
        <v>0.31081014894120407</v>
      </c>
      <c r="L12" s="30">
        <f t="shared" si="3"/>
        <v>4.1720927206299913E-2</v>
      </c>
      <c r="M12" s="19">
        <f t="shared" si="4"/>
        <v>4.641224318204179E-2</v>
      </c>
      <c r="N12" s="24"/>
    </row>
    <row r="13" spans="1:14" x14ac:dyDescent="0.25">
      <c r="A13" s="36"/>
      <c r="B13" s="37"/>
      <c r="C13" s="21" t="s">
        <v>46</v>
      </c>
      <c r="D13" s="2">
        <v>214</v>
      </c>
      <c r="E13" s="2">
        <v>22</v>
      </c>
      <c r="F13" s="9">
        <f t="shared" si="0"/>
        <v>0.10280373831775701</v>
      </c>
      <c r="G13" s="15" t="str">
        <f t="shared" si="1"/>
        <v>7-15%</v>
      </c>
      <c r="H13" s="28">
        <f t="shared" si="2"/>
        <v>0.22578779994217982</v>
      </c>
      <c r="I13" s="28">
        <v>0.4</v>
      </c>
      <c r="J13" s="33">
        <v>6.8874528563402676E-2</v>
      </c>
      <c r="K13" s="29">
        <v>0.15074136499105559</v>
      </c>
      <c r="L13" s="30">
        <f t="shared" si="3"/>
        <v>3.3929209754354331E-2</v>
      </c>
      <c r="M13" s="19">
        <f t="shared" si="4"/>
        <v>4.7937626673298581E-2</v>
      </c>
      <c r="N13" s="24"/>
    </row>
    <row r="14" spans="1:14" x14ac:dyDescent="0.25">
      <c r="A14" s="38"/>
      <c r="B14" s="39"/>
      <c r="C14" s="22" t="s">
        <v>31</v>
      </c>
      <c r="D14" s="7">
        <v>1505</v>
      </c>
      <c r="E14" s="7">
        <v>396</v>
      </c>
      <c r="F14" s="8">
        <f t="shared" si="0"/>
        <v>0.26312292358803985</v>
      </c>
      <c r="G14" s="16" t="str">
        <f t="shared" si="1"/>
        <v>24-29%</v>
      </c>
      <c r="H14" s="28">
        <f t="shared" si="2"/>
        <v>0.22578779994217982</v>
      </c>
      <c r="I14" s="28">
        <v>0.4</v>
      </c>
      <c r="J14" s="33">
        <v>0.24149995629184401</v>
      </c>
      <c r="K14" s="29">
        <v>0.28595204788501544</v>
      </c>
      <c r="L14" s="30">
        <f t="shared" si="3"/>
        <v>2.1622967296195839E-2</v>
      </c>
      <c r="M14" s="19">
        <f t="shared" si="4"/>
        <v>2.2829124296975589E-2</v>
      </c>
      <c r="N14" s="24"/>
    </row>
    <row r="15" spans="1:14" x14ac:dyDescent="0.25">
      <c r="A15" s="34" t="s">
        <v>11</v>
      </c>
      <c r="B15" s="35"/>
      <c r="C15" s="21" t="s">
        <v>47</v>
      </c>
      <c r="D15" s="2">
        <v>20</v>
      </c>
      <c r="E15" s="2">
        <v>3</v>
      </c>
      <c r="F15" s="9">
        <f t="shared" si="0"/>
        <v>0.15</v>
      </c>
      <c r="G15" s="15" t="str">
        <f t="shared" si="1"/>
        <v>5-36%</v>
      </c>
      <c r="H15" s="28">
        <f t="shared" si="2"/>
        <v>0.22578779994217982</v>
      </c>
      <c r="I15" s="28">
        <v>0.4</v>
      </c>
      <c r="J15" s="33">
        <v>5.2368851440821172E-2</v>
      </c>
      <c r="K15" s="29">
        <v>0.36041837450925995</v>
      </c>
      <c r="L15" s="30">
        <f t="shared" si="3"/>
        <v>9.7631148559178815E-2</v>
      </c>
      <c r="M15" s="19">
        <f t="shared" si="4"/>
        <v>0.21041837450925996</v>
      </c>
      <c r="N15" s="24"/>
    </row>
    <row r="16" spans="1:14" x14ac:dyDescent="0.25">
      <c r="A16" s="36"/>
      <c r="B16" s="37"/>
      <c r="C16" s="21" t="s">
        <v>48</v>
      </c>
      <c r="D16" s="2">
        <v>57</v>
      </c>
      <c r="E16" s="2">
        <v>2</v>
      </c>
      <c r="F16" s="9">
        <f t="shared" si="0"/>
        <v>3.5087719298245612E-2</v>
      </c>
      <c r="G16" s="15" t="str">
        <f t="shared" si="1"/>
        <v>1-12%</v>
      </c>
      <c r="H16" s="28">
        <f t="shared" si="2"/>
        <v>0.22578779994217982</v>
      </c>
      <c r="I16" s="28">
        <v>0.4</v>
      </c>
      <c r="J16" s="33">
        <v>9.6756868053573825E-3</v>
      </c>
      <c r="K16" s="29">
        <v>0.1192075675902621</v>
      </c>
      <c r="L16" s="30">
        <f t="shared" si="3"/>
        <v>2.5412032492888231E-2</v>
      </c>
      <c r="M16" s="19">
        <f t="shared" si="4"/>
        <v>8.4119848292016491E-2</v>
      </c>
      <c r="N16" s="24"/>
    </row>
    <row r="17" spans="1:14" x14ac:dyDescent="0.25">
      <c r="A17" s="36"/>
      <c r="B17" s="37"/>
      <c r="C17" s="21" t="s">
        <v>49</v>
      </c>
      <c r="D17" s="2">
        <v>51</v>
      </c>
      <c r="E17" s="2">
        <v>6</v>
      </c>
      <c r="F17" s="9">
        <f t="shared" si="0"/>
        <v>0.11764705882352941</v>
      </c>
      <c r="G17" s="15" t="str">
        <f t="shared" si="1"/>
        <v>6-23%</v>
      </c>
      <c r="H17" s="28">
        <f t="shared" si="2"/>
        <v>0.22578779994217982</v>
      </c>
      <c r="I17" s="28">
        <v>0.4</v>
      </c>
      <c r="J17" s="33">
        <v>5.5050819662623068E-2</v>
      </c>
      <c r="K17" s="29">
        <v>0.23380815772880856</v>
      </c>
      <c r="L17" s="30">
        <f t="shared" si="3"/>
        <v>6.2596239160906342E-2</v>
      </c>
      <c r="M17" s="19">
        <f t="shared" si="4"/>
        <v>0.11616109890527915</v>
      </c>
      <c r="N17" s="24"/>
    </row>
    <row r="18" spans="1:14" x14ac:dyDescent="0.25">
      <c r="A18" s="36"/>
      <c r="B18" s="37"/>
      <c r="C18" s="21" t="s">
        <v>50</v>
      </c>
      <c r="D18" s="2">
        <v>88</v>
      </c>
      <c r="E18" s="2">
        <v>0</v>
      </c>
      <c r="F18" s="9">
        <f t="shared" si="0"/>
        <v>0</v>
      </c>
      <c r="G18" s="15" t="str">
        <f t="shared" si="1"/>
        <v>0-4%</v>
      </c>
      <c r="H18" s="28">
        <f t="shared" si="2"/>
        <v>0.22578779994217982</v>
      </c>
      <c r="I18" s="28">
        <v>0.4</v>
      </c>
      <c r="J18" s="33">
        <v>1.0888331540489058E-12</v>
      </c>
      <c r="K18" s="29">
        <v>4.1826903715471514E-2</v>
      </c>
      <c r="L18" s="30">
        <f t="shared" si="3"/>
        <v>-1.0888331540489058E-12</v>
      </c>
      <c r="M18" s="19">
        <f t="shared" si="4"/>
        <v>4.1826903715471514E-2</v>
      </c>
      <c r="N18" s="24"/>
    </row>
    <row r="19" spans="1:14" x14ac:dyDescent="0.25">
      <c r="A19" s="36"/>
      <c r="B19" s="37"/>
      <c r="C19" s="21" t="s">
        <v>51</v>
      </c>
      <c r="D19" s="2">
        <v>71</v>
      </c>
      <c r="E19" s="2">
        <v>18</v>
      </c>
      <c r="F19" s="9">
        <f t="shared" si="0"/>
        <v>0.25352112676056338</v>
      </c>
      <c r="G19" s="15" t="str">
        <f t="shared" si="1"/>
        <v>17-37%</v>
      </c>
      <c r="H19" s="28">
        <f t="shared" si="2"/>
        <v>0.22578779994217982</v>
      </c>
      <c r="I19" s="28">
        <v>0.4</v>
      </c>
      <c r="J19" s="33">
        <v>0.16680565758172616</v>
      </c>
      <c r="K19" s="29">
        <v>0.3655390099905757</v>
      </c>
      <c r="L19" s="30">
        <f t="shared" si="3"/>
        <v>8.6715469178837212E-2</v>
      </c>
      <c r="M19" s="19">
        <f t="shared" si="4"/>
        <v>0.11201788323001233</v>
      </c>
      <c r="N19" s="24"/>
    </row>
    <row r="20" spans="1:14" x14ac:dyDescent="0.25">
      <c r="A20" s="36"/>
      <c r="B20" s="37"/>
      <c r="C20" s="21" t="s">
        <v>52</v>
      </c>
      <c r="D20" s="2">
        <v>22</v>
      </c>
      <c r="E20" s="2">
        <v>0</v>
      </c>
      <c r="F20" s="45" t="s">
        <v>74</v>
      </c>
      <c r="G20" s="45" t="s">
        <v>74</v>
      </c>
      <c r="H20" s="28">
        <f t="shared" si="2"/>
        <v>0.22578779994217982</v>
      </c>
      <c r="I20" s="28">
        <v>0.4</v>
      </c>
      <c r="J20" s="33">
        <v>3.8697532290416965E-12</v>
      </c>
      <c r="K20" s="29">
        <v>0.14865436004761107</v>
      </c>
      <c r="L20" s="30" t="e">
        <f t="shared" si="3"/>
        <v>#VALUE!</v>
      </c>
      <c r="M20" s="19" t="e">
        <f t="shared" si="4"/>
        <v>#VALUE!</v>
      </c>
      <c r="N20" s="24"/>
    </row>
    <row r="21" spans="1:14" x14ac:dyDescent="0.25">
      <c r="A21" s="36"/>
      <c r="B21" s="37"/>
      <c r="C21" s="21" t="s">
        <v>54</v>
      </c>
      <c r="D21" s="2">
        <v>51</v>
      </c>
      <c r="E21" s="2">
        <v>5</v>
      </c>
      <c r="F21" s="9">
        <f t="shared" si="0"/>
        <v>9.8039215686274508E-2</v>
      </c>
      <c r="G21" s="15" t="str">
        <f t="shared" si="1"/>
        <v>4-21%</v>
      </c>
      <c r="H21" s="28">
        <f t="shared" si="2"/>
        <v>0.22578779994217982</v>
      </c>
      <c r="I21" s="28">
        <v>0.4</v>
      </c>
      <c r="J21" s="33">
        <v>4.2608142606207079E-2</v>
      </c>
      <c r="K21" s="29">
        <v>0.20978206439504157</v>
      </c>
      <c r="L21" s="30">
        <f t="shared" si="3"/>
        <v>5.5431073080067429E-2</v>
      </c>
      <c r="M21" s="19">
        <f t="shared" si="4"/>
        <v>0.11174284870876706</v>
      </c>
      <c r="N21" s="24"/>
    </row>
    <row r="22" spans="1:14" x14ac:dyDescent="0.25">
      <c r="A22" s="36"/>
      <c r="B22" s="37"/>
      <c r="C22" s="21" t="s">
        <v>53</v>
      </c>
      <c r="D22" s="2">
        <v>49</v>
      </c>
      <c r="E22" s="2">
        <v>0</v>
      </c>
      <c r="F22" s="45" t="s">
        <v>74</v>
      </c>
      <c r="G22" s="45" t="s">
        <v>74</v>
      </c>
      <c r="H22" s="28">
        <f t="shared" si="2"/>
        <v>0.22578779994217982</v>
      </c>
      <c r="I22" s="28">
        <v>0.4</v>
      </c>
      <c r="J22" s="33">
        <v>1.8924541461095483E-12</v>
      </c>
      <c r="K22" s="29">
        <v>7.2697545129778066E-2</v>
      </c>
      <c r="L22" s="30" t="e">
        <f t="shared" si="3"/>
        <v>#VALUE!</v>
      </c>
      <c r="M22" s="19" t="e">
        <f t="shared" si="4"/>
        <v>#VALUE!</v>
      </c>
      <c r="N22" s="24"/>
    </row>
    <row r="23" spans="1:14" x14ac:dyDescent="0.25">
      <c r="A23" s="36"/>
      <c r="B23" s="37"/>
      <c r="C23" s="21" t="s">
        <v>55</v>
      </c>
      <c r="D23" s="2">
        <v>79</v>
      </c>
      <c r="E23" s="2">
        <v>4</v>
      </c>
      <c r="F23" s="9">
        <f t="shared" si="0"/>
        <v>5.0632911392405063E-2</v>
      </c>
      <c r="G23" s="15" t="str">
        <f t="shared" si="1"/>
        <v>2-12%</v>
      </c>
      <c r="H23" s="28">
        <f t="shared" si="2"/>
        <v>0.22578779994217982</v>
      </c>
      <c r="I23" s="28">
        <v>0.4</v>
      </c>
      <c r="J23" s="33">
        <v>1.9864078347221873E-2</v>
      </c>
      <c r="K23" s="29">
        <v>0.12307697560238048</v>
      </c>
      <c r="L23" s="30">
        <f t="shared" si="3"/>
        <v>3.0768833045183189E-2</v>
      </c>
      <c r="M23" s="19">
        <f t="shared" si="4"/>
        <v>7.2444064209975428E-2</v>
      </c>
      <c r="N23" s="24"/>
    </row>
    <row r="24" spans="1:14" x14ac:dyDescent="0.25">
      <c r="A24" s="36"/>
      <c r="B24" s="37"/>
      <c r="C24" s="21" t="s">
        <v>56</v>
      </c>
      <c r="D24" s="2">
        <v>3</v>
      </c>
      <c r="E24" s="2">
        <v>0</v>
      </c>
      <c r="F24" s="45" t="s">
        <v>74</v>
      </c>
      <c r="G24" s="45" t="s">
        <v>74</v>
      </c>
      <c r="H24" s="28">
        <f t="shared" si="2"/>
        <v>0.22578779994217982</v>
      </c>
      <c r="I24" s="28">
        <v>0.4</v>
      </c>
      <c r="J24" s="33">
        <v>1.4616800186955218E-11</v>
      </c>
      <c r="K24" s="29">
        <v>0.56149603065870779</v>
      </c>
      <c r="L24" s="30" t="e">
        <f t="shared" si="3"/>
        <v>#VALUE!</v>
      </c>
      <c r="M24" s="19" t="e">
        <f t="shared" si="4"/>
        <v>#VALUE!</v>
      </c>
      <c r="N24" s="24"/>
    </row>
    <row r="25" spans="1:14" x14ac:dyDescent="0.25">
      <c r="A25" s="36"/>
      <c r="B25" s="37"/>
      <c r="C25" s="21" t="s">
        <v>57</v>
      </c>
      <c r="D25" s="2">
        <v>63</v>
      </c>
      <c r="E25" s="2">
        <v>4</v>
      </c>
      <c r="F25" s="9">
        <f t="shared" si="0"/>
        <v>6.3492063492063489E-2</v>
      </c>
      <c r="G25" s="15" t="str">
        <f t="shared" si="1"/>
        <v>2-15%</v>
      </c>
      <c r="H25" s="28">
        <f t="shared" si="2"/>
        <v>0.22578779994217982</v>
      </c>
      <c r="I25" s="28">
        <v>0.4</v>
      </c>
      <c r="J25" s="33">
        <v>2.4965662724736781E-2</v>
      </c>
      <c r="K25" s="29">
        <v>0.15219154146988609</v>
      </c>
      <c r="L25" s="30">
        <f t="shared" si="3"/>
        <v>3.8526400767326704E-2</v>
      </c>
      <c r="M25" s="19">
        <f t="shared" si="4"/>
        <v>8.8699477977822599E-2</v>
      </c>
      <c r="N25" s="24"/>
    </row>
    <row r="26" spans="1:14" x14ac:dyDescent="0.25">
      <c r="A26" s="36"/>
      <c r="B26" s="37"/>
      <c r="C26" s="21" t="s">
        <v>58</v>
      </c>
      <c r="D26" s="2">
        <v>103</v>
      </c>
      <c r="E26" s="2">
        <v>1</v>
      </c>
      <c r="F26" s="9">
        <f t="shared" si="0"/>
        <v>9.7087378640776691E-3</v>
      </c>
      <c r="G26" s="15" t="str">
        <f t="shared" si="1"/>
        <v>0-5%</v>
      </c>
      <c r="H26" s="28">
        <f t="shared" si="2"/>
        <v>0.22578779994217982</v>
      </c>
      <c r="I26" s="28">
        <v>0.4</v>
      </c>
      <c r="J26" s="33">
        <v>1.7158963671501009E-3</v>
      </c>
      <c r="K26" s="29">
        <v>5.2958048751279865E-2</v>
      </c>
      <c r="L26" s="30">
        <f t="shared" si="3"/>
        <v>7.9928414969275691E-3</v>
      </c>
      <c r="M26" s="19">
        <f t="shared" si="4"/>
        <v>4.32493108872022E-2</v>
      </c>
      <c r="N26" s="24"/>
    </row>
    <row r="27" spans="1:14" x14ac:dyDescent="0.25">
      <c r="A27" s="38"/>
      <c r="B27" s="39"/>
      <c r="C27" s="3" t="s">
        <v>24</v>
      </c>
      <c r="D27" s="7">
        <v>657</v>
      </c>
      <c r="E27" s="7">
        <v>43</v>
      </c>
      <c r="F27" s="8">
        <f t="shared" si="0"/>
        <v>6.5449010654490103E-2</v>
      </c>
      <c r="G27" s="16" t="str">
        <f>ROUND(J27*100,0)&amp;-ROUND(K27*100,0)&amp;"%"</f>
        <v>5-9%</v>
      </c>
      <c r="H27" s="28">
        <f t="shared" si="2"/>
        <v>0.22578779994217982</v>
      </c>
      <c r="I27" s="28">
        <v>0.4</v>
      </c>
      <c r="J27" s="33">
        <v>4.8950502991610245E-2</v>
      </c>
      <c r="K27" s="29">
        <v>8.6999571154296601E-2</v>
      </c>
      <c r="L27" s="30">
        <f t="shared" si="3"/>
        <v>1.6498507662879858E-2</v>
      </c>
      <c r="M27" s="19">
        <f t="shared" si="4"/>
        <v>2.1550560499806498E-2</v>
      </c>
      <c r="N27" s="24"/>
    </row>
    <row r="28" spans="1:14" x14ac:dyDescent="0.25">
      <c r="A28" s="40"/>
      <c r="B28" s="41"/>
      <c r="C28" s="10" t="s">
        <v>25</v>
      </c>
      <c r="D28" s="7">
        <v>3459</v>
      </c>
      <c r="E28" s="7">
        <v>781</v>
      </c>
      <c r="F28" s="8">
        <f t="shared" si="0"/>
        <v>0.22578779994217982</v>
      </c>
      <c r="G28" s="16" t="str">
        <f t="shared" si="1"/>
        <v>21-24%</v>
      </c>
      <c r="H28" s="28">
        <f t="shared" si="2"/>
        <v>0.22578779994217982</v>
      </c>
      <c r="I28" s="28">
        <v>0.4</v>
      </c>
      <c r="J28" s="33">
        <v>0.2121631592890508</v>
      </c>
      <c r="K28" s="29">
        <v>0.24002082570857208</v>
      </c>
      <c r="L28" s="30">
        <f t="shared" si="3"/>
        <v>1.3624640653129017E-2</v>
      </c>
      <c r="M28" s="19">
        <f t="shared" si="4"/>
        <v>1.4233025766392265E-2</v>
      </c>
      <c r="N28" s="24"/>
    </row>
    <row r="29" spans="1:14" x14ac:dyDescent="0.25">
      <c r="I29" s="31"/>
      <c r="J29" s="31"/>
      <c r="K29" s="31"/>
      <c r="L29" s="31"/>
      <c r="M29" s="24"/>
      <c r="N29" s="24"/>
    </row>
  </sheetData>
  <mergeCells count="11">
    <mergeCell ref="A7:B9"/>
    <mergeCell ref="A10:B14"/>
    <mergeCell ref="A15:B27"/>
    <mergeCell ref="A28:B28"/>
    <mergeCell ref="A1:K1"/>
    <mergeCell ref="A3:B6"/>
    <mergeCell ref="C3:C6"/>
    <mergeCell ref="D3:D6"/>
    <mergeCell ref="E3:E6"/>
    <mergeCell ref="F3:F6"/>
    <mergeCell ref="G3:G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0722E-6D0A-4509-87E2-3C0DEAFA8447}">
  <dimension ref="A2"/>
  <sheetViews>
    <sheetView workbookViewId="0">
      <selection activeCell="F34" sqref="F34"/>
    </sheetView>
  </sheetViews>
  <sheetFormatPr defaultRowHeight="15" x14ac:dyDescent="0.25"/>
  <sheetData>
    <row r="2" spans="1:1" ht="15.75" x14ac:dyDescent="0.25">
      <c r="A2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6"/>
  <sheetViews>
    <sheetView workbookViewId="0">
      <selection activeCell="Q36" sqref="Q36"/>
    </sheetView>
  </sheetViews>
  <sheetFormatPr defaultRowHeight="15" x14ac:dyDescent="0.25"/>
  <cols>
    <col min="4" max="4" width="22.42578125" customWidth="1"/>
    <col min="5" max="5" width="18.7109375" customWidth="1"/>
    <col min="6" max="6" width="19.85546875" customWidth="1"/>
    <col min="7" max="7" width="19.5703125" bestFit="1" customWidth="1"/>
    <col min="10" max="10" width="17.7109375" customWidth="1"/>
    <col min="11" max="11" width="17" customWidth="1"/>
    <col min="12" max="12" width="22.85546875" customWidth="1"/>
    <col min="13" max="13" width="22.140625" customWidth="1"/>
  </cols>
  <sheetData>
    <row r="1" spans="1:14" ht="15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"/>
      <c r="M1" s="4"/>
    </row>
    <row r="3" spans="1:14" x14ac:dyDescent="0.25">
      <c r="A3" s="43" t="s">
        <v>1</v>
      </c>
      <c r="B3" s="43"/>
      <c r="C3" s="43" t="s">
        <v>26</v>
      </c>
      <c r="D3" s="44" t="s">
        <v>64</v>
      </c>
      <c r="E3" s="44" t="s">
        <v>61</v>
      </c>
      <c r="F3" s="44" t="s">
        <v>62</v>
      </c>
      <c r="G3" s="44" t="s">
        <v>36</v>
      </c>
    </row>
    <row r="4" spans="1:14" x14ac:dyDescent="0.25">
      <c r="A4" s="43"/>
      <c r="B4" s="43"/>
      <c r="C4" s="43"/>
      <c r="D4" s="43"/>
      <c r="E4" s="43"/>
      <c r="F4" s="43"/>
      <c r="G4" s="44"/>
    </row>
    <row r="5" spans="1:14" x14ac:dyDescent="0.25">
      <c r="A5" s="43"/>
      <c r="B5" s="43"/>
      <c r="C5" s="43"/>
      <c r="D5" s="43"/>
      <c r="E5" s="43"/>
      <c r="F5" s="43"/>
      <c r="G5" s="44"/>
    </row>
    <row r="6" spans="1:14" ht="45" x14ac:dyDescent="0.25">
      <c r="A6" s="43"/>
      <c r="B6" s="43"/>
      <c r="C6" s="43"/>
      <c r="D6" s="43"/>
      <c r="E6" s="43"/>
      <c r="F6" s="43"/>
      <c r="G6" s="44"/>
      <c r="I6" s="23"/>
      <c r="J6" s="17" t="s">
        <v>37</v>
      </c>
      <c r="K6" s="17" t="s">
        <v>38</v>
      </c>
      <c r="L6" s="17" t="s">
        <v>39</v>
      </c>
      <c r="M6" s="17" t="s">
        <v>40</v>
      </c>
      <c r="N6" s="24"/>
    </row>
    <row r="7" spans="1:14" x14ac:dyDescent="0.25">
      <c r="A7" s="34" t="s">
        <v>2</v>
      </c>
      <c r="B7" s="35"/>
      <c r="C7" s="20" t="s">
        <v>41</v>
      </c>
      <c r="D7" s="2">
        <v>794</v>
      </c>
      <c r="E7" s="2">
        <v>244</v>
      </c>
      <c r="F7" s="9">
        <v>0.30730478589420657</v>
      </c>
      <c r="G7" s="15" t="str">
        <f>ROUND(J7*100,0)&amp;-ROUND(K7*100,0)&amp;"%"</f>
        <v>28-34%</v>
      </c>
      <c r="H7" s="13">
        <f>$F$28</f>
        <v>0.21052631578947367</v>
      </c>
      <c r="I7" s="13">
        <v>0.4</v>
      </c>
      <c r="J7" s="18">
        <v>0.27620478442889729</v>
      </c>
      <c r="K7" s="18">
        <v>0.34026036336798648</v>
      </c>
      <c r="L7" s="19">
        <f>F7-J7</f>
        <v>3.1100001465309279E-2</v>
      </c>
      <c r="M7" s="19">
        <f>K7-F7</f>
        <v>3.2955577473779918E-2</v>
      </c>
      <c r="N7" s="24"/>
    </row>
    <row r="8" spans="1:14" x14ac:dyDescent="0.25">
      <c r="A8" s="36"/>
      <c r="B8" s="37"/>
      <c r="C8" s="21" t="s">
        <v>42</v>
      </c>
      <c r="D8" s="2">
        <v>592</v>
      </c>
      <c r="E8" s="2">
        <v>73</v>
      </c>
      <c r="F8" s="9">
        <v>0.12331081081081081</v>
      </c>
      <c r="G8" s="15" t="str">
        <f t="shared" ref="G8:G28" si="0">ROUND(J8*100,0)&amp;-ROUND(K8*100,0)&amp;"%"</f>
        <v>10-15%</v>
      </c>
      <c r="H8" s="13">
        <f t="shared" ref="H8:H27" si="1">$F$28</f>
        <v>0.21052631578947367</v>
      </c>
      <c r="I8" s="13">
        <v>0.4</v>
      </c>
      <c r="J8" s="18">
        <v>9.9227812882186767E-2</v>
      </c>
      <c r="K8" s="18">
        <v>0.15225090668583308</v>
      </c>
      <c r="L8" s="19">
        <f t="shared" ref="L8:L28" si="2">F8-J8</f>
        <v>2.4082997928624048E-2</v>
      </c>
      <c r="M8" s="19">
        <f t="shared" ref="M8:M28" si="3">K8-F8</f>
        <v>2.8940095875022262E-2</v>
      </c>
      <c r="N8" s="24"/>
    </row>
    <row r="9" spans="1:14" x14ac:dyDescent="0.25">
      <c r="A9" s="38"/>
      <c r="B9" s="39"/>
      <c r="C9" s="7" t="s">
        <v>5</v>
      </c>
      <c r="D9" s="7">
        <v>1386</v>
      </c>
      <c r="E9" s="7">
        <v>317</v>
      </c>
      <c r="F9" s="8">
        <v>0.22871572871572871</v>
      </c>
      <c r="G9" s="16" t="str">
        <f t="shared" si="0"/>
        <v>21-25%</v>
      </c>
      <c r="H9" s="13">
        <f t="shared" si="1"/>
        <v>0.21052631578947367</v>
      </c>
      <c r="I9" s="13">
        <v>0.4</v>
      </c>
      <c r="J9" s="18">
        <v>0.20737176024501808</v>
      </c>
      <c r="K9" s="18">
        <v>0.25155932597479036</v>
      </c>
      <c r="L9" s="19">
        <f t="shared" si="2"/>
        <v>2.1343968470710628E-2</v>
      </c>
      <c r="M9" s="19">
        <f t="shared" si="3"/>
        <v>2.2843597259061654E-2</v>
      </c>
      <c r="N9" s="24"/>
    </row>
    <row r="10" spans="1:14" x14ac:dyDescent="0.25">
      <c r="A10" s="34" t="s">
        <v>6</v>
      </c>
      <c r="B10" s="35"/>
      <c r="C10" s="21" t="s">
        <v>43</v>
      </c>
      <c r="D10" s="2">
        <v>432</v>
      </c>
      <c r="E10" s="2">
        <v>181</v>
      </c>
      <c r="F10" s="9">
        <v>0.41898148148148145</v>
      </c>
      <c r="G10" s="15" t="str">
        <f t="shared" si="0"/>
        <v>37-47%</v>
      </c>
      <c r="H10" s="13">
        <f t="shared" si="1"/>
        <v>0.21052631578947367</v>
      </c>
      <c r="I10" s="13">
        <v>0.4</v>
      </c>
      <c r="J10" s="18">
        <v>0.37336933813768697</v>
      </c>
      <c r="K10" s="18">
        <v>0.46602179574409713</v>
      </c>
      <c r="L10" s="19">
        <f t="shared" si="2"/>
        <v>4.5612143343794487E-2</v>
      </c>
      <c r="M10" s="19">
        <f t="shared" si="3"/>
        <v>4.7040314262615679E-2</v>
      </c>
      <c r="N10" s="24"/>
    </row>
    <row r="11" spans="1:14" x14ac:dyDescent="0.25">
      <c r="A11" s="36"/>
      <c r="B11" s="37"/>
      <c r="C11" s="21" t="s">
        <v>44</v>
      </c>
      <c r="D11" s="2">
        <v>364</v>
      </c>
      <c r="E11" s="2">
        <v>108</v>
      </c>
      <c r="F11" s="9">
        <v>0.2967032967032967</v>
      </c>
      <c r="G11" s="15" t="str">
        <f t="shared" si="0"/>
        <v>25-35%</v>
      </c>
      <c r="H11" s="13">
        <f t="shared" si="1"/>
        <v>0.21052631578947367</v>
      </c>
      <c r="I11" s="13">
        <v>0.4</v>
      </c>
      <c r="J11" s="18">
        <v>0.25209633794571951</v>
      </c>
      <c r="K11" s="18">
        <v>0.34555639331891436</v>
      </c>
      <c r="L11" s="19">
        <f t="shared" si="2"/>
        <v>4.4606958757577198E-2</v>
      </c>
      <c r="M11" s="19">
        <f t="shared" si="3"/>
        <v>4.8853096615617653E-2</v>
      </c>
      <c r="N11" s="24"/>
    </row>
    <row r="12" spans="1:14" x14ac:dyDescent="0.25">
      <c r="A12" s="36"/>
      <c r="B12" s="37"/>
      <c r="C12" s="21" t="s">
        <v>45</v>
      </c>
      <c r="D12" s="2">
        <v>425</v>
      </c>
      <c r="E12" s="2">
        <v>94</v>
      </c>
      <c r="F12" s="9">
        <v>0.22117647058823531</v>
      </c>
      <c r="G12" s="15" t="str">
        <f t="shared" si="0"/>
        <v>18-26%</v>
      </c>
      <c r="H12" s="13">
        <f t="shared" si="1"/>
        <v>0.21052631578947367</v>
      </c>
      <c r="I12" s="13">
        <v>0.4</v>
      </c>
      <c r="J12" s="18">
        <v>0.18431329329716689</v>
      </c>
      <c r="K12" s="18">
        <v>0.26303489620987114</v>
      </c>
      <c r="L12" s="19">
        <f t="shared" si="2"/>
        <v>3.6863177291068416E-2</v>
      </c>
      <c r="M12" s="19">
        <f t="shared" si="3"/>
        <v>4.1858425621635831E-2</v>
      </c>
      <c r="N12" s="24"/>
    </row>
    <row r="13" spans="1:14" x14ac:dyDescent="0.25">
      <c r="A13" s="36"/>
      <c r="B13" s="37"/>
      <c r="C13" s="21" t="s">
        <v>46</v>
      </c>
      <c r="D13" s="2">
        <v>216</v>
      </c>
      <c r="E13" s="2">
        <v>21</v>
      </c>
      <c r="F13" s="9">
        <v>9.7222222222222224E-2</v>
      </c>
      <c r="G13" s="15" t="str">
        <f t="shared" si="0"/>
        <v>6-14%</v>
      </c>
      <c r="H13" s="13">
        <f t="shared" si="1"/>
        <v>0.21052631578947367</v>
      </c>
      <c r="I13" s="13">
        <v>0.4</v>
      </c>
      <c r="J13" s="18">
        <v>6.4470777312832295E-2</v>
      </c>
      <c r="K13" s="18">
        <v>0.144049702421641</v>
      </c>
      <c r="L13" s="19">
        <f t="shared" si="2"/>
        <v>3.2751444909389929E-2</v>
      </c>
      <c r="M13" s="19">
        <f t="shared" si="3"/>
        <v>4.6827480199418778E-2</v>
      </c>
      <c r="N13" s="24"/>
    </row>
    <row r="14" spans="1:14" x14ac:dyDescent="0.25">
      <c r="A14" s="38"/>
      <c r="B14" s="39"/>
      <c r="C14" s="22" t="s">
        <v>31</v>
      </c>
      <c r="D14" s="7">
        <v>1437</v>
      </c>
      <c r="E14" s="7">
        <v>404</v>
      </c>
      <c r="F14" s="8">
        <v>0.28114126652748783</v>
      </c>
      <c r="G14" s="16" t="str">
        <f t="shared" si="0"/>
        <v>26-30%</v>
      </c>
      <c r="H14" s="13">
        <f t="shared" si="1"/>
        <v>0.21052631578947367</v>
      </c>
      <c r="I14" s="13">
        <v>0.4</v>
      </c>
      <c r="J14" s="18">
        <v>0.25850486760873864</v>
      </c>
      <c r="K14" s="18">
        <v>0.30494466879398635</v>
      </c>
      <c r="L14" s="19">
        <f t="shared" si="2"/>
        <v>2.263639891874919E-2</v>
      </c>
      <c r="M14" s="19">
        <f t="shared" si="3"/>
        <v>2.3803402266498519E-2</v>
      </c>
      <c r="N14" s="24"/>
    </row>
    <row r="15" spans="1:14" x14ac:dyDescent="0.25">
      <c r="A15" s="34" t="s">
        <v>11</v>
      </c>
      <c r="B15" s="35"/>
      <c r="C15" s="21" t="s">
        <v>47</v>
      </c>
      <c r="D15" s="2">
        <v>22</v>
      </c>
      <c r="E15" s="2">
        <v>0</v>
      </c>
      <c r="F15" s="9">
        <v>0</v>
      </c>
      <c r="G15" s="15" t="str">
        <f t="shared" si="0"/>
        <v>0-15%</v>
      </c>
      <c r="H15" s="13">
        <f t="shared" si="1"/>
        <v>0.21052631578947367</v>
      </c>
      <c r="I15" s="13">
        <v>0.4</v>
      </c>
      <c r="J15" s="18">
        <v>3.8697532290416965E-12</v>
      </c>
      <c r="K15" s="18">
        <v>0.14865436004761107</v>
      </c>
      <c r="L15" s="19">
        <f t="shared" si="2"/>
        <v>-3.8697532290416965E-12</v>
      </c>
      <c r="M15" s="19">
        <f t="shared" si="3"/>
        <v>0.14865436004761107</v>
      </c>
      <c r="N15" s="24"/>
    </row>
    <row r="16" spans="1:14" x14ac:dyDescent="0.25">
      <c r="A16" s="36"/>
      <c r="B16" s="37"/>
      <c r="C16" s="21" t="s">
        <v>48</v>
      </c>
      <c r="D16" s="2">
        <v>46</v>
      </c>
      <c r="E16" s="2">
        <v>0</v>
      </c>
      <c r="F16" s="9">
        <v>0</v>
      </c>
      <c r="G16" s="15" t="str">
        <f t="shared" si="0"/>
        <v>0-8%</v>
      </c>
      <c r="H16" s="13">
        <f t="shared" si="1"/>
        <v>0.21052631578947367</v>
      </c>
      <c r="I16" s="13">
        <v>0.4</v>
      </c>
      <c r="J16" s="18">
        <v>2.0063626141151621E-12</v>
      </c>
      <c r="K16" s="18">
        <v>7.7073273868318748E-2</v>
      </c>
      <c r="L16" s="19">
        <f t="shared" si="2"/>
        <v>-2.0063626141151621E-12</v>
      </c>
      <c r="M16" s="19">
        <f t="shared" si="3"/>
        <v>7.7073273868318748E-2</v>
      </c>
      <c r="N16" s="24"/>
    </row>
    <row r="17" spans="1:14" x14ac:dyDescent="0.25">
      <c r="A17" s="36"/>
      <c r="B17" s="37"/>
      <c r="C17" s="21" t="s">
        <v>49</v>
      </c>
      <c r="D17" s="2">
        <v>70</v>
      </c>
      <c r="E17" s="2">
        <v>6</v>
      </c>
      <c r="F17" s="9">
        <v>8.5714285714285715E-2</v>
      </c>
      <c r="G17" s="15" t="str">
        <f t="shared" si="0"/>
        <v>4-17%</v>
      </c>
      <c r="H17" s="13">
        <f t="shared" si="1"/>
        <v>0.21052631578947367</v>
      </c>
      <c r="I17" s="13">
        <v>0.4</v>
      </c>
      <c r="J17" s="18">
        <v>3.9876729733548742E-2</v>
      </c>
      <c r="K17" s="18">
        <v>0.17465649869569919</v>
      </c>
      <c r="L17" s="19">
        <f t="shared" si="2"/>
        <v>4.5837555980736973E-2</v>
      </c>
      <c r="M17" s="19">
        <f t="shared" si="3"/>
        <v>8.8942212981413471E-2</v>
      </c>
      <c r="N17" s="24"/>
    </row>
    <row r="18" spans="1:14" x14ac:dyDescent="0.25">
      <c r="A18" s="36"/>
      <c r="B18" s="37"/>
      <c r="C18" s="21" t="s">
        <v>50</v>
      </c>
      <c r="D18" s="2">
        <v>74</v>
      </c>
      <c r="E18" s="2">
        <v>0</v>
      </c>
      <c r="F18" s="9">
        <v>0</v>
      </c>
      <c r="G18" s="15" t="str">
        <f t="shared" si="0"/>
        <v>0-5%</v>
      </c>
      <c r="H18" s="13">
        <f t="shared" si="1"/>
        <v>0.21052631578947367</v>
      </c>
      <c r="I18" s="13">
        <v>0.4</v>
      </c>
      <c r="J18" s="18">
        <v>1.284662824332987E-12</v>
      </c>
      <c r="K18" s="18">
        <v>4.9349588649472788E-2</v>
      </c>
      <c r="L18" s="19">
        <f t="shared" si="2"/>
        <v>-1.284662824332987E-12</v>
      </c>
      <c r="M18" s="19">
        <f t="shared" si="3"/>
        <v>4.9349588649472788E-2</v>
      </c>
      <c r="N18" s="24"/>
    </row>
    <row r="19" spans="1:14" x14ac:dyDescent="0.25">
      <c r="A19" s="36"/>
      <c r="B19" s="37"/>
      <c r="C19" s="21" t="s">
        <v>51</v>
      </c>
      <c r="D19" s="2">
        <v>74</v>
      </c>
      <c r="E19" s="2">
        <v>9</v>
      </c>
      <c r="F19" s="9">
        <v>0.12162162162162163</v>
      </c>
      <c r="G19" s="15" t="str">
        <f t="shared" si="0"/>
        <v>7-22%</v>
      </c>
      <c r="H19" s="13">
        <f t="shared" si="1"/>
        <v>0.21052631578947367</v>
      </c>
      <c r="I19" s="13">
        <v>0.4</v>
      </c>
      <c r="J19" s="18">
        <v>6.5323238285089014E-2</v>
      </c>
      <c r="K19" s="18">
        <v>0.21526563961278153</v>
      </c>
      <c r="L19" s="19">
        <f t="shared" si="2"/>
        <v>5.6298383336532615E-2</v>
      </c>
      <c r="M19" s="19">
        <f t="shared" si="3"/>
        <v>9.36440179911599E-2</v>
      </c>
      <c r="N19" s="24"/>
    </row>
    <row r="20" spans="1:14" x14ac:dyDescent="0.25">
      <c r="A20" s="36"/>
      <c r="B20" s="37"/>
      <c r="C20" s="21" t="s">
        <v>52</v>
      </c>
      <c r="D20" s="2">
        <v>31</v>
      </c>
      <c r="E20" s="2">
        <v>0</v>
      </c>
      <c r="F20" s="9">
        <v>0</v>
      </c>
      <c r="G20" s="15" t="str">
        <f t="shared" si="0"/>
        <v>0-11%</v>
      </c>
      <c r="H20" s="13">
        <f t="shared" si="1"/>
        <v>0.21052631578947367</v>
      </c>
      <c r="I20" s="13">
        <v>0.4</v>
      </c>
      <c r="J20" s="18">
        <v>2.8701454097141652E-12</v>
      </c>
      <c r="K20" s="18">
        <v>0.11025499660357037</v>
      </c>
      <c r="L20" s="19">
        <f t="shared" si="2"/>
        <v>-2.8701454097141652E-12</v>
      </c>
      <c r="M20" s="19">
        <f t="shared" si="3"/>
        <v>0.11025499660357037</v>
      </c>
      <c r="N20" s="24"/>
    </row>
    <row r="21" spans="1:14" x14ac:dyDescent="0.25">
      <c r="A21" s="36"/>
      <c r="B21" s="37"/>
      <c r="C21" s="21" t="s">
        <v>54</v>
      </c>
      <c r="D21" s="2">
        <v>38</v>
      </c>
      <c r="E21" s="2">
        <v>3</v>
      </c>
      <c r="F21" s="9">
        <v>7.8947368421052627E-2</v>
      </c>
      <c r="G21" s="15" t="str">
        <f t="shared" si="0"/>
        <v>3-21%</v>
      </c>
      <c r="H21" s="13">
        <f t="shared" si="1"/>
        <v>0.21052631578947367</v>
      </c>
      <c r="I21" s="13">
        <v>0.4</v>
      </c>
      <c r="J21" s="18">
        <v>2.7214650176717977E-2</v>
      </c>
      <c r="K21" s="18">
        <v>0.20799337442434515</v>
      </c>
      <c r="L21" s="19">
        <f t="shared" si="2"/>
        <v>5.1732718244334647E-2</v>
      </c>
      <c r="M21" s="19">
        <f t="shared" si="3"/>
        <v>0.12904600600329252</v>
      </c>
      <c r="N21" s="24"/>
    </row>
    <row r="22" spans="1:14" x14ac:dyDescent="0.25">
      <c r="A22" s="36"/>
      <c r="B22" s="37"/>
      <c r="C22" s="21" t="s">
        <v>53</v>
      </c>
      <c r="D22" s="2">
        <v>64</v>
      </c>
      <c r="E22" s="2">
        <v>1</v>
      </c>
      <c r="F22" s="9">
        <v>1.5625E-2</v>
      </c>
      <c r="G22" s="15" t="str">
        <f t="shared" si="0"/>
        <v>0-8%</v>
      </c>
      <c r="H22" s="13">
        <f t="shared" si="1"/>
        <v>0.21052631578947367</v>
      </c>
      <c r="I22" s="13">
        <v>0.4</v>
      </c>
      <c r="J22" s="18">
        <v>2.7635497995432078E-3</v>
      </c>
      <c r="K22" s="18">
        <v>8.334079772453469E-2</v>
      </c>
      <c r="L22" s="19">
        <f t="shared" si="2"/>
        <v>1.2861450200456792E-2</v>
      </c>
      <c r="M22" s="19">
        <f t="shared" si="3"/>
        <v>6.771579772453469E-2</v>
      </c>
      <c r="N22" s="24"/>
    </row>
    <row r="23" spans="1:14" x14ac:dyDescent="0.25">
      <c r="A23" s="36"/>
      <c r="B23" s="37"/>
      <c r="C23" s="21" t="s">
        <v>55</v>
      </c>
      <c r="D23" s="2">
        <v>72</v>
      </c>
      <c r="E23" s="2">
        <v>0</v>
      </c>
      <c r="F23" s="9">
        <v>0</v>
      </c>
      <c r="G23" s="15" t="str">
        <f t="shared" si="0"/>
        <v>0-5%</v>
      </c>
      <c r="H23" s="13">
        <f t="shared" si="1"/>
        <v>0.21052631578947367</v>
      </c>
      <c r="I23" s="13">
        <v>0.4</v>
      </c>
      <c r="J23" s="18">
        <v>1.3185404186955137E-12</v>
      </c>
      <c r="K23" s="18">
        <v>5.0650977087401974E-2</v>
      </c>
      <c r="L23" s="19">
        <f t="shared" si="2"/>
        <v>-1.3185404186955137E-12</v>
      </c>
      <c r="M23" s="19">
        <f t="shared" si="3"/>
        <v>5.0650977087401974E-2</v>
      </c>
      <c r="N23" s="24"/>
    </row>
    <row r="24" spans="1:14" x14ac:dyDescent="0.25">
      <c r="A24" s="36"/>
      <c r="B24" s="37"/>
      <c r="C24" s="21" t="s">
        <v>56</v>
      </c>
      <c r="D24" s="2">
        <v>6</v>
      </c>
      <c r="E24" s="2">
        <v>0</v>
      </c>
      <c r="F24" s="9">
        <v>0</v>
      </c>
      <c r="G24" s="15" t="str">
        <f t="shared" si="0"/>
        <v>0-39%</v>
      </c>
      <c r="H24" s="13">
        <f t="shared" si="1"/>
        <v>0.21052631578947367</v>
      </c>
      <c r="I24" s="13">
        <v>0.4</v>
      </c>
      <c r="J24" s="18">
        <v>1.0161112168357063E-11</v>
      </c>
      <c r="K24" s="18">
        <v>0.39033332033246232</v>
      </c>
      <c r="L24" s="19">
        <f t="shared" si="2"/>
        <v>-1.0161112168357063E-11</v>
      </c>
      <c r="M24" s="19">
        <f t="shared" si="3"/>
        <v>0.39033332033246232</v>
      </c>
      <c r="N24" s="24"/>
    </row>
    <row r="25" spans="1:14" x14ac:dyDescent="0.25">
      <c r="A25" s="36"/>
      <c r="B25" s="37"/>
      <c r="C25" s="21" t="s">
        <v>57</v>
      </c>
      <c r="D25" s="2">
        <v>61</v>
      </c>
      <c r="E25" s="2">
        <v>2</v>
      </c>
      <c r="F25" s="9">
        <v>3.2786885245901641E-2</v>
      </c>
      <c r="G25" s="15" t="str">
        <f t="shared" si="0"/>
        <v>1-11%</v>
      </c>
      <c r="H25" s="13">
        <f t="shared" si="1"/>
        <v>0.21052631578947367</v>
      </c>
      <c r="I25" s="13">
        <v>0.4</v>
      </c>
      <c r="J25" s="18">
        <v>9.0379113751352935E-3</v>
      </c>
      <c r="K25" s="18">
        <v>0.11189467147271433</v>
      </c>
      <c r="L25" s="19">
        <f t="shared" si="2"/>
        <v>2.3748973870766348E-2</v>
      </c>
      <c r="M25" s="19">
        <f t="shared" si="3"/>
        <v>7.9107786226812693E-2</v>
      </c>
      <c r="N25" s="24"/>
    </row>
    <row r="26" spans="1:14" x14ac:dyDescent="0.25">
      <c r="A26" s="36"/>
      <c r="B26" s="37"/>
      <c r="C26" s="21" t="s">
        <v>58</v>
      </c>
      <c r="D26" s="2">
        <v>153</v>
      </c>
      <c r="E26" s="2">
        <v>2</v>
      </c>
      <c r="F26" s="9">
        <v>1.3071895424836602E-2</v>
      </c>
      <c r="G26" s="15" t="str">
        <f t="shared" si="0"/>
        <v>0-5%</v>
      </c>
      <c r="H26" s="13">
        <f t="shared" si="1"/>
        <v>0.21052631578947367</v>
      </c>
      <c r="I26" s="13">
        <v>0.4</v>
      </c>
      <c r="J26" s="18">
        <v>3.5921441545086145E-3</v>
      </c>
      <c r="K26" s="18">
        <v>4.6403845693026836E-2</v>
      </c>
      <c r="L26" s="19">
        <f t="shared" si="2"/>
        <v>9.4797512703279872E-3</v>
      </c>
      <c r="M26" s="19">
        <f t="shared" si="3"/>
        <v>3.3331950268190233E-2</v>
      </c>
      <c r="N26" s="24"/>
    </row>
    <row r="27" spans="1:14" x14ac:dyDescent="0.25">
      <c r="A27" s="38"/>
      <c r="B27" s="39"/>
      <c r="C27" s="3" t="s">
        <v>24</v>
      </c>
      <c r="D27" s="7">
        <v>711</v>
      </c>
      <c r="E27" s="7">
        <v>23</v>
      </c>
      <c r="F27" s="8">
        <v>3.2348804500703238E-2</v>
      </c>
      <c r="G27" s="16" t="str">
        <f t="shared" si="0"/>
        <v>2-5%</v>
      </c>
      <c r="H27" s="13">
        <f t="shared" si="1"/>
        <v>0.21052631578947367</v>
      </c>
      <c r="I27" s="13">
        <v>0.4</v>
      </c>
      <c r="J27" s="18">
        <v>2.1650927913606316E-2</v>
      </c>
      <c r="K27" s="18">
        <v>4.8072846044915844E-2</v>
      </c>
      <c r="L27" s="19">
        <f t="shared" si="2"/>
        <v>1.0697876587096922E-2</v>
      </c>
      <c r="M27" s="19">
        <f t="shared" si="3"/>
        <v>1.5724041544212607E-2</v>
      </c>
      <c r="N27" s="24"/>
    </row>
    <row r="28" spans="1:14" x14ac:dyDescent="0.25">
      <c r="A28" s="40"/>
      <c r="B28" s="41"/>
      <c r="C28" s="10" t="s">
        <v>25</v>
      </c>
      <c r="D28" s="7">
        <v>3534</v>
      </c>
      <c r="E28" s="7">
        <v>744</v>
      </c>
      <c r="F28" s="8">
        <v>0.21052631578947367</v>
      </c>
      <c r="G28" s="16" t="str">
        <f t="shared" si="0"/>
        <v>20-22%</v>
      </c>
      <c r="I28" s="24"/>
      <c r="J28" s="18">
        <v>0.19740311802253652</v>
      </c>
      <c r="K28" s="18">
        <v>0.224278143603416</v>
      </c>
      <c r="L28" s="19">
        <f t="shared" si="2"/>
        <v>1.3123197766937156E-2</v>
      </c>
      <c r="M28" s="19">
        <f t="shared" si="3"/>
        <v>1.3751827813942324E-2</v>
      </c>
      <c r="N28" s="24"/>
    </row>
    <row r="29" spans="1:14" x14ac:dyDescent="0.25">
      <c r="I29" s="24"/>
      <c r="J29" s="24"/>
      <c r="K29" s="24"/>
      <c r="L29" s="24"/>
      <c r="M29" s="24"/>
      <c r="N29" s="24"/>
    </row>
    <row r="31" spans="1:14" x14ac:dyDescent="0.25">
      <c r="A31" s="43" t="s">
        <v>1</v>
      </c>
      <c r="B31" s="43"/>
      <c r="C31" s="43" t="s">
        <v>26</v>
      </c>
      <c r="D31" s="44" t="s">
        <v>63</v>
      </c>
      <c r="E31" s="44" t="s">
        <v>59</v>
      </c>
      <c r="F31" s="44" t="s">
        <v>60</v>
      </c>
      <c r="G31" s="44" t="s">
        <v>36</v>
      </c>
    </row>
    <row r="32" spans="1:14" x14ac:dyDescent="0.25">
      <c r="A32" s="43"/>
      <c r="B32" s="43"/>
      <c r="C32" s="43"/>
      <c r="D32" s="43"/>
      <c r="E32" s="43"/>
      <c r="F32" s="43"/>
      <c r="G32" s="44"/>
    </row>
    <row r="33" spans="1:13" x14ac:dyDescent="0.25">
      <c r="A33" s="43"/>
      <c r="B33" s="43"/>
      <c r="C33" s="43"/>
      <c r="D33" s="43"/>
      <c r="E33" s="43"/>
      <c r="F33" s="43"/>
      <c r="G33" s="44"/>
    </row>
    <row r="34" spans="1:13" ht="25.5" customHeight="1" x14ac:dyDescent="0.25">
      <c r="A34" s="43"/>
      <c r="B34" s="43"/>
      <c r="C34" s="43"/>
      <c r="D34" s="43"/>
      <c r="E34" s="43"/>
      <c r="F34" s="43"/>
      <c r="G34" s="44"/>
      <c r="J34" s="17" t="s">
        <v>37</v>
      </c>
      <c r="K34" s="17" t="s">
        <v>38</v>
      </c>
      <c r="L34" s="17" t="s">
        <v>39</v>
      </c>
      <c r="M34" s="17" t="s">
        <v>40</v>
      </c>
    </row>
    <row r="35" spans="1:13" x14ac:dyDescent="0.25">
      <c r="A35" s="34" t="s">
        <v>2</v>
      </c>
      <c r="B35" s="35"/>
      <c r="C35" s="20" t="s">
        <v>41</v>
      </c>
      <c r="D35" s="2">
        <v>794</v>
      </c>
      <c r="E35" s="2">
        <v>591</v>
      </c>
      <c r="F35" s="9">
        <v>0.74433249370277077</v>
      </c>
      <c r="G35" s="15" t="str">
        <f>ROUND(J35*100,0)&amp;-ROUND(K35*100,0)&amp;"%"</f>
        <v>71-77%</v>
      </c>
      <c r="H35" s="13">
        <f>$F$56</f>
        <v>0.73542727787209961</v>
      </c>
      <c r="J35" s="18">
        <v>0.71286338824493689</v>
      </c>
      <c r="K35" s="18">
        <v>0.77344877729365469</v>
      </c>
      <c r="L35" s="19">
        <v>3.1469105457833879E-2</v>
      </c>
      <c r="M35" s="19">
        <f>K35-F35</f>
        <v>2.9116283590883918E-2</v>
      </c>
    </row>
    <row r="36" spans="1:13" x14ac:dyDescent="0.25">
      <c r="A36" s="36"/>
      <c r="B36" s="37"/>
      <c r="C36" s="21" t="s">
        <v>42</v>
      </c>
      <c r="D36" s="2">
        <v>592</v>
      </c>
      <c r="E36" s="2">
        <v>493</v>
      </c>
      <c r="F36" s="9">
        <v>0.83277027027027029</v>
      </c>
      <c r="G36" s="15" t="str">
        <f t="shared" ref="G36:G56" si="4">ROUND(J36*100,0)&amp;-ROUND(K36*100,0)&amp;"%"</f>
        <v>80-86%</v>
      </c>
      <c r="H36" s="13">
        <f t="shared" ref="H36:H55" si="5">$F$56</f>
        <v>0.73542727787209961</v>
      </c>
      <c r="J36" s="18">
        <v>0.80058406670483417</v>
      </c>
      <c r="K36" s="18">
        <v>0.86066567430458307</v>
      </c>
      <c r="L36" s="19">
        <v>3.2186203565436111E-2</v>
      </c>
      <c r="M36" s="19">
        <f t="shared" ref="M36:M56" si="6">K36-F36</f>
        <v>2.7895404034312787E-2</v>
      </c>
    </row>
    <row r="37" spans="1:13" x14ac:dyDescent="0.25">
      <c r="A37" s="38"/>
      <c r="B37" s="39"/>
      <c r="C37" s="7" t="s">
        <v>5</v>
      </c>
      <c r="D37" s="7">
        <v>1386</v>
      </c>
      <c r="E37" s="7">
        <v>1084</v>
      </c>
      <c r="F37" s="8">
        <v>0.78210678210678208</v>
      </c>
      <c r="G37" s="16" t="str">
        <f t="shared" si="4"/>
        <v>76-80%</v>
      </c>
      <c r="H37" s="13">
        <f t="shared" si="5"/>
        <v>0.73542727787209961</v>
      </c>
      <c r="J37" s="18">
        <v>0.75961006815008492</v>
      </c>
      <c r="K37" s="18">
        <v>0.80304404165857179</v>
      </c>
      <c r="L37" s="19">
        <v>2.2496713956697167E-2</v>
      </c>
      <c r="M37" s="19">
        <f t="shared" si="6"/>
        <v>2.0937259551789711E-2</v>
      </c>
    </row>
    <row r="38" spans="1:13" x14ac:dyDescent="0.25">
      <c r="A38" s="34" t="s">
        <v>6</v>
      </c>
      <c r="B38" s="35"/>
      <c r="C38" s="21" t="s">
        <v>43</v>
      </c>
      <c r="D38" s="2">
        <v>432</v>
      </c>
      <c r="E38" s="2">
        <v>320</v>
      </c>
      <c r="F38" s="9">
        <v>0.7407407407407407</v>
      </c>
      <c r="G38" s="15" t="str">
        <f t="shared" si="4"/>
        <v>70-78%</v>
      </c>
      <c r="H38" s="13">
        <f t="shared" si="5"/>
        <v>0.73542727787209961</v>
      </c>
      <c r="J38" s="18">
        <v>0.69742241512457792</v>
      </c>
      <c r="K38" s="18">
        <v>0.77981535848383499</v>
      </c>
      <c r="L38" s="19">
        <v>4.3318325616162778E-2</v>
      </c>
      <c r="M38" s="19">
        <f t="shared" si="6"/>
        <v>3.9074617743094286E-2</v>
      </c>
    </row>
    <row r="39" spans="1:13" x14ac:dyDescent="0.25">
      <c r="A39" s="36"/>
      <c r="B39" s="37"/>
      <c r="C39" s="21" t="s">
        <v>44</v>
      </c>
      <c r="D39" s="2">
        <v>364</v>
      </c>
      <c r="E39" s="2">
        <v>335</v>
      </c>
      <c r="F39" s="9">
        <v>0.92032967032967028</v>
      </c>
      <c r="G39" s="15" t="str">
        <f t="shared" si="4"/>
        <v>89-94%</v>
      </c>
      <c r="H39" s="13">
        <f t="shared" si="5"/>
        <v>0.73542727787209961</v>
      </c>
      <c r="J39" s="18">
        <v>0.8879223161433949</v>
      </c>
      <c r="K39" s="18">
        <v>0.94395784759324064</v>
      </c>
      <c r="L39" s="19">
        <v>3.2407354186275383E-2</v>
      </c>
      <c r="M39" s="19">
        <f t="shared" si="6"/>
        <v>2.362817726357036E-2</v>
      </c>
    </row>
    <row r="40" spans="1:13" x14ac:dyDescent="0.25">
      <c r="A40" s="36"/>
      <c r="B40" s="37"/>
      <c r="C40" s="21" t="s">
        <v>45</v>
      </c>
      <c r="D40" s="2">
        <v>425</v>
      </c>
      <c r="E40" s="2">
        <v>258</v>
      </c>
      <c r="F40" s="9">
        <v>0.60705882352941176</v>
      </c>
      <c r="G40" s="15" t="str">
        <f t="shared" si="4"/>
        <v>56-65%</v>
      </c>
      <c r="H40" s="13">
        <f t="shared" si="5"/>
        <v>0.73542727787209961</v>
      </c>
      <c r="J40" s="18">
        <v>0.55986475917151435</v>
      </c>
      <c r="K40" s="18">
        <v>0.65233488114434868</v>
      </c>
      <c r="L40" s="19">
        <v>4.7194064357897414E-2</v>
      </c>
      <c r="M40" s="19">
        <f t="shared" si="6"/>
        <v>4.5276057614936915E-2</v>
      </c>
    </row>
    <row r="41" spans="1:13" x14ac:dyDescent="0.25">
      <c r="A41" s="36"/>
      <c r="B41" s="37"/>
      <c r="C41" s="21" t="s">
        <v>46</v>
      </c>
      <c r="D41" s="2">
        <v>216</v>
      </c>
      <c r="E41" s="2">
        <v>142</v>
      </c>
      <c r="F41" s="9">
        <v>0.65740740740740744</v>
      </c>
      <c r="G41" s="15" t="str">
        <f t="shared" si="4"/>
        <v>59-72%</v>
      </c>
      <c r="H41" s="13">
        <f t="shared" si="5"/>
        <v>0.73542727787209961</v>
      </c>
      <c r="J41" s="18">
        <v>0.59186326765595987</v>
      </c>
      <c r="K41" s="18">
        <v>0.71745056785010808</v>
      </c>
      <c r="L41" s="19">
        <v>6.5544139751447572E-2</v>
      </c>
      <c r="M41" s="19">
        <f t="shared" si="6"/>
        <v>6.0043160442700638E-2</v>
      </c>
    </row>
    <row r="42" spans="1:13" x14ac:dyDescent="0.25">
      <c r="A42" s="38"/>
      <c r="B42" s="39"/>
      <c r="C42" s="22" t="s">
        <v>31</v>
      </c>
      <c r="D42" s="7">
        <v>1437</v>
      </c>
      <c r="E42" s="7">
        <v>1055</v>
      </c>
      <c r="F42" s="8">
        <v>0.73416840640222691</v>
      </c>
      <c r="G42" s="16" t="str">
        <f t="shared" si="4"/>
        <v>71-76%</v>
      </c>
      <c r="H42" s="13">
        <f t="shared" si="5"/>
        <v>0.73542727787209961</v>
      </c>
      <c r="J42" s="18">
        <v>0.71072475912903388</v>
      </c>
      <c r="K42" s="18">
        <v>0.75636341575326516</v>
      </c>
      <c r="L42" s="19">
        <v>2.3443647273193036E-2</v>
      </c>
      <c r="M42" s="19">
        <f t="shared" si="6"/>
        <v>2.2195009351038242E-2</v>
      </c>
    </row>
    <row r="43" spans="1:13" x14ac:dyDescent="0.25">
      <c r="A43" s="34" t="s">
        <v>11</v>
      </c>
      <c r="B43" s="35"/>
      <c r="C43" s="21" t="s">
        <v>47</v>
      </c>
      <c r="D43" s="2">
        <v>22</v>
      </c>
      <c r="E43" s="2">
        <v>10</v>
      </c>
      <c r="F43" s="9">
        <v>0.45454545454545453</v>
      </c>
      <c r="G43" s="15" t="str">
        <f t="shared" si="4"/>
        <v>27-65%</v>
      </c>
      <c r="H43" s="13">
        <f t="shared" si="5"/>
        <v>0.73542727787209961</v>
      </c>
      <c r="J43" s="18">
        <v>0.26920325130954559</v>
      </c>
      <c r="K43" s="18">
        <v>0.65340169051331631</v>
      </c>
      <c r="L43" s="19">
        <v>0.18534220323590894</v>
      </c>
      <c r="M43" s="19">
        <f t="shared" si="6"/>
        <v>0.19885623596786178</v>
      </c>
    </row>
    <row r="44" spans="1:13" x14ac:dyDescent="0.25">
      <c r="A44" s="36"/>
      <c r="B44" s="37"/>
      <c r="C44" s="21" t="s">
        <v>48</v>
      </c>
      <c r="D44" s="2">
        <v>46</v>
      </c>
      <c r="E44" s="2">
        <v>33</v>
      </c>
      <c r="F44" s="9">
        <v>0.71739130434782605</v>
      </c>
      <c r="G44" s="15" t="str">
        <f t="shared" si="4"/>
        <v>57-83%</v>
      </c>
      <c r="H44" s="13">
        <f t="shared" si="5"/>
        <v>0.73542727787209961</v>
      </c>
      <c r="J44" s="18">
        <v>0.57451469138381928</v>
      </c>
      <c r="K44" s="18">
        <v>0.8267577982377784</v>
      </c>
      <c r="L44" s="19">
        <v>0.14287661296400678</v>
      </c>
      <c r="M44" s="19">
        <f t="shared" si="6"/>
        <v>0.10936649388995234</v>
      </c>
    </row>
    <row r="45" spans="1:13" x14ac:dyDescent="0.25">
      <c r="A45" s="36"/>
      <c r="B45" s="37"/>
      <c r="C45" s="21" t="s">
        <v>49</v>
      </c>
      <c r="D45" s="2">
        <v>70</v>
      </c>
      <c r="E45" s="2">
        <v>57</v>
      </c>
      <c r="F45" s="9">
        <v>0.81428571428571428</v>
      </c>
      <c r="G45" s="15" t="str">
        <f t="shared" si="4"/>
        <v>71-89%</v>
      </c>
      <c r="H45" s="13">
        <f t="shared" si="5"/>
        <v>0.73542727787209961</v>
      </c>
      <c r="J45" s="18">
        <v>0.70774446048050854</v>
      </c>
      <c r="K45" s="18">
        <v>0.88812688346971724</v>
      </c>
      <c r="L45" s="19">
        <v>0.10654125380520574</v>
      </c>
      <c r="M45" s="19">
        <f t="shared" si="6"/>
        <v>7.3841169184002964E-2</v>
      </c>
    </row>
    <row r="46" spans="1:13" x14ac:dyDescent="0.25">
      <c r="A46" s="36"/>
      <c r="B46" s="37"/>
      <c r="C46" s="21" t="s">
        <v>50</v>
      </c>
      <c r="D46" s="2">
        <v>74</v>
      </c>
      <c r="E46" s="2">
        <v>48</v>
      </c>
      <c r="F46" s="9">
        <v>0.64864864864864868</v>
      </c>
      <c r="G46" s="15" t="str">
        <f t="shared" si="4"/>
        <v>54-75%</v>
      </c>
      <c r="H46" s="13">
        <f t="shared" si="5"/>
        <v>0.73542727787209961</v>
      </c>
      <c r="J46" s="18">
        <v>0.53500786095591335</v>
      </c>
      <c r="K46" s="18">
        <v>0.74761793701278045</v>
      </c>
      <c r="L46" s="19">
        <v>0.11364078769273533</v>
      </c>
      <c r="M46" s="19">
        <f t="shared" si="6"/>
        <v>9.8969288364131769E-2</v>
      </c>
    </row>
    <row r="47" spans="1:13" x14ac:dyDescent="0.25">
      <c r="A47" s="36"/>
      <c r="B47" s="37"/>
      <c r="C47" s="21" t="s">
        <v>51</v>
      </c>
      <c r="D47" s="2">
        <v>74</v>
      </c>
      <c r="E47" s="2">
        <v>44</v>
      </c>
      <c r="F47" s="9">
        <v>0.59459459459459463</v>
      </c>
      <c r="G47" s="15" t="str">
        <f t="shared" si="4"/>
        <v>48-70%</v>
      </c>
      <c r="H47" s="13">
        <f t="shared" si="5"/>
        <v>0.73542727787209961</v>
      </c>
      <c r="J47" s="18">
        <v>0.48075861847604295</v>
      </c>
      <c r="K47" s="18">
        <v>0.69909416204948938</v>
      </c>
      <c r="L47" s="19">
        <v>0.11383597611855167</v>
      </c>
      <c r="M47" s="19">
        <f t="shared" si="6"/>
        <v>0.10449956745489475</v>
      </c>
    </row>
    <row r="48" spans="1:13" x14ac:dyDescent="0.25">
      <c r="A48" s="36"/>
      <c r="B48" s="37"/>
      <c r="C48" s="21" t="s">
        <v>52</v>
      </c>
      <c r="D48" s="2">
        <v>31</v>
      </c>
      <c r="E48" s="2">
        <v>18</v>
      </c>
      <c r="F48" s="9">
        <v>0.58064516129032262</v>
      </c>
      <c r="G48" s="15" t="str">
        <f t="shared" si="4"/>
        <v>41-74%</v>
      </c>
      <c r="H48" s="13">
        <f t="shared" si="5"/>
        <v>0.73542727787209961</v>
      </c>
      <c r="J48" s="18">
        <v>0.40766295480297149</v>
      </c>
      <c r="K48" s="18">
        <v>0.73584430380889299</v>
      </c>
      <c r="L48" s="19">
        <v>0.17298220648735113</v>
      </c>
      <c r="M48" s="19">
        <f t="shared" si="6"/>
        <v>0.15519914251857037</v>
      </c>
    </row>
    <row r="49" spans="1:13" x14ac:dyDescent="0.25">
      <c r="A49" s="36"/>
      <c r="B49" s="37"/>
      <c r="C49" s="21" t="s">
        <v>54</v>
      </c>
      <c r="D49" s="2">
        <v>38</v>
      </c>
      <c r="E49" s="2">
        <v>26</v>
      </c>
      <c r="F49" s="9">
        <v>0.68421052631578949</v>
      </c>
      <c r="G49" s="15" t="str">
        <f t="shared" si="4"/>
        <v>53-81%</v>
      </c>
      <c r="H49" s="13">
        <f t="shared" si="5"/>
        <v>0.73542727787209961</v>
      </c>
      <c r="J49" s="18">
        <v>0.52544272917798984</v>
      </c>
      <c r="K49" s="18">
        <v>0.80915376005904505</v>
      </c>
      <c r="L49" s="19">
        <v>0.15876779713779965</v>
      </c>
      <c r="M49" s="19">
        <f t="shared" si="6"/>
        <v>0.12494323374325556</v>
      </c>
    </row>
    <row r="50" spans="1:13" x14ac:dyDescent="0.25">
      <c r="A50" s="36"/>
      <c r="B50" s="37"/>
      <c r="C50" s="21" t="s">
        <v>53</v>
      </c>
      <c r="D50" s="2">
        <v>64</v>
      </c>
      <c r="E50" s="2">
        <v>26</v>
      </c>
      <c r="F50" s="9">
        <v>0.40625</v>
      </c>
      <c r="G50" s="15" t="str">
        <f t="shared" si="4"/>
        <v>29-53%</v>
      </c>
      <c r="H50" s="13">
        <f t="shared" si="5"/>
        <v>0.73542727787209961</v>
      </c>
      <c r="J50" s="18">
        <v>0.29456929696650863</v>
      </c>
      <c r="K50" s="18">
        <v>0.5285476735220227</v>
      </c>
      <c r="L50" s="19">
        <v>0.11168070303349137</v>
      </c>
      <c r="M50" s="19">
        <f t="shared" si="6"/>
        <v>0.1222976735220227</v>
      </c>
    </row>
    <row r="51" spans="1:13" x14ac:dyDescent="0.25">
      <c r="A51" s="36"/>
      <c r="B51" s="37"/>
      <c r="C51" s="21" t="s">
        <v>55</v>
      </c>
      <c r="D51" s="2">
        <v>72</v>
      </c>
      <c r="E51" s="2">
        <v>37</v>
      </c>
      <c r="F51" s="9">
        <v>0.51388888888888884</v>
      </c>
      <c r="G51" s="15" t="str">
        <f t="shared" si="4"/>
        <v>40-63%</v>
      </c>
      <c r="H51" s="13">
        <f t="shared" si="5"/>
        <v>0.73542727787209961</v>
      </c>
      <c r="J51" s="18">
        <v>0.40069776587700096</v>
      </c>
      <c r="K51" s="18">
        <v>0.62567304031497906</v>
      </c>
      <c r="L51" s="19">
        <v>0.11319112301188788</v>
      </c>
      <c r="M51" s="19">
        <f t="shared" si="6"/>
        <v>0.11178415142609022</v>
      </c>
    </row>
    <row r="52" spans="1:13" x14ac:dyDescent="0.25">
      <c r="A52" s="36"/>
      <c r="B52" s="37"/>
      <c r="C52" s="21" t="s">
        <v>56</v>
      </c>
      <c r="D52" s="2">
        <v>6</v>
      </c>
      <c r="E52" s="2">
        <v>2</v>
      </c>
      <c r="F52" s="9">
        <v>0.33333333333333331</v>
      </c>
      <c r="G52" s="15" t="str">
        <f t="shared" si="4"/>
        <v>10-70%</v>
      </c>
      <c r="H52" s="13">
        <f t="shared" si="5"/>
        <v>0.73542727787209961</v>
      </c>
      <c r="J52" s="18">
        <v>9.6771641077273193E-2</v>
      </c>
      <c r="K52" s="18">
        <v>0.70000613237026788</v>
      </c>
      <c r="L52" s="19">
        <v>0.23656169225606011</v>
      </c>
      <c r="M52" s="19">
        <f t="shared" si="6"/>
        <v>0.36667279903693456</v>
      </c>
    </row>
    <row r="53" spans="1:13" x14ac:dyDescent="0.25">
      <c r="A53" s="36"/>
      <c r="B53" s="37"/>
      <c r="C53" s="21" t="s">
        <v>57</v>
      </c>
      <c r="D53" s="2">
        <v>61</v>
      </c>
      <c r="E53" s="2">
        <v>26</v>
      </c>
      <c r="F53" s="9">
        <v>0.42622950819672129</v>
      </c>
      <c r="G53" s="15" t="str">
        <f t="shared" si="4"/>
        <v>31-55%</v>
      </c>
      <c r="H53" s="13">
        <f t="shared" si="5"/>
        <v>0.73542727787209961</v>
      </c>
      <c r="J53" s="18">
        <v>0.31015243333153464</v>
      </c>
      <c r="K53" s="18">
        <v>0.55104744817075746</v>
      </c>
      <c r="L53" s="19">
        <v>0.11607707486518665</v>
      </c>
      <c r="M53" s="19">
        <f t="shared" si="6"/>
        <v>0.12481793997403617</v>
      </c>
    </row>
    <row r="54" spans="1:13" x14ac:dyDescent="0.25">
      <c r="A54" s="36"/>
      <c r="B54" s="37"/>
      <c r="C54" s="21" t="s">
        <v>58</v>
      </c>
      <c r="D54" s="2">
        <v>153</v>
      </c>
      <c r="E54" s="2">
        <v>133</v>
      </c>
      <c r="F54" s="9">
        <v>0.86928104575163401</v>
      </c>
      <c r="G54" s="15" t="str">
        <f t="shared" si="4"/>
        <v>81-91%</v>
      </c>
      <c r="H54" s="13">
        <f t="shared" si="5"/>
        <v>0.73542727787209961</v>
      </c>
      <c r="J54" s="18">
        <v>0.80671139771916023</v>
      </c>
      <c r="K54" s="18">
        <v>0.91376144219512501</v>
      </c>
      <c r="L54" s="19">
        <v>6.2569648032473779E-2</v>
      </c>
      <c r="M54" s="19">
        <f t="shared" si="6"/>
        <v>4.4480396443490999E-2</v>
      </c>
    </row>
    <row r="55" spans="1:13" x14ac:dyDescent="0.25">
      <c r="A55" s="38"/>
      <c r="B55" s="39"/>
      <c r="C55" s="3" t="s">
        <v>24</v>
      </c>
      <c r="D55" s="7">
        <v>711</v>
      </c>
      <c r="E55" s="7">
        <v>460</v>
      </c>
      <c r="F55" s="8">
        <v>0.64697609001406475</v>
      </c>
      <c r="G55" s="16" t="str">
        <f t="shared" si="4"/>
        <v>61-68%</v>
      </c>
      <c r="H55" s="13">
        <f t="shared" si="5"/>
        <v>0.73542727787209961</v>
      </c>
      <c r="J55" s="18">
        <v>0.61114345911787704</v>
      </c>
      <c r="K55" s="18">
        <v>0.68122906906658753</v>
      </c>
      <c r="L55" s="19">
        <v>3.5832630896187712E-2</v>
      </c>
      <c r="M55" s="19">
        <f t="shared" si="6"/>
        <v>3.4252979052522781E-2</v>
      </c>
    </row>
    <row r="56" spans="1:13" x14ac:dyDescent="0.25">
      <c r="A56" s="40"/>
      <c r="B56" s="41"/>
      <c r="C56" s="10" t="s">
        <v>25</v>
      </c>
      <c r="D56" s="7">
        <v>3534</v>
      </c>
      <c r="E56" s="7">
        <v>2599</v>
      </c>
      <c r="F56" s="8">
        <v>0.73542727787209961</v>
      </c>
      <c r="G56" s="16" t="str">
        <f t="shared" si="4"/>
        <v>72-75%</v>
      </c>
      <c r="J56" s="18">
        <v>0.72063421918212422</v>
      </c>
      <c r="K56" s="18">
        <v>0.74970907537037579</v>
      </c>
      <c r="L56" s="19">
        <v>1.479305868997538E-2</v>
      </c>
      <c r="M56" s="19">
        <f t="shared" si="6"/>
        <v>1.4281797498276183E-2</v>
      </c>
    </row>
  </sheetData>
  <mergeCells count="21">
    <mergeCell ref="A35:B37"/>
    <mergeCell ref="A38:B42"/>
    <mergeCell ref="A43:B55"/>
    <mergeCell ref="A56:B56"/>
    <mergeCell ref="G31:G34"/>
    <mergeCell ref="A31:B34"/>
    <mergeCell ref="C31:C34"/>
    <mergeCell ref="D31:D34"/>
    <mergeCell ref="E31:E34"/>
    <mergeCell ref="F31:F34"/>
    <mergeCell ref="A1:K1"/>
    <mergeCell ref="A3:B6"/>
    <mergeCell ref="C3:C6"/>
    <mergeCell ref="D3:D6"/>
    <mergeCell ref="E3:E6"/>
    <mergeCell ref="F3:F6"/>
    <mergeCell ref="A7:B9"/>
    <mergeCell ref="A10:B14"/>
    <mergeCell ref="A15:B27"/>
    <mergeCell ref="A28:B28"/>
    <mergeCell ref="G3:G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6"/>
  <sheetViews>
    <sheetView topLeftCell="A3" workbookViewId="0">
      <selection activeCell="F26" sqref="F26"/>
    </sheetView>
  </sheetViews>
  <sheetFormatPr defaultRowHeight="15" x14ac:dyDescent="0.25"/>
  <cols>
    <col min="4" max="4" width="22.42578125" customWidth="1"/>
    <col min="5" max="5" width="18.7109375" customWidth="1"/>
    <col min="6" max="6" width="19.85546875" customWidth="1"/>
    <col min="7" max="7" width="32" customWidth="1"/>
    <col min="12" max="12" width="23.28515625" customWidth="1"/>
  </cols>
  <sheetData>
    <row r="1" spans="1:12" ht="15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"/>
      <c r="L1" s="4"/>
    </row>
    <row r="3" spans="1:12" x14ac:dyDescent="0.25">
      <c r="A3" s="43" t="s">
        <v>1</v>
      </c>
      <c r="B3" s="43"/>
      <c r="C3" s="43" t="s">
        <v>26</v>
      </c>
      <c r="D3" s="44" t="s">
        <v>65</v>
      </c>
      <c r="E3" s="44" t="s">
        <v>66</v>
      </c>
      <c r="F3" s="44" t="s">
        <v>67</v>
      </c>
    </row>
    <row r="4" spans="1:12" x14ac:dyDescent="0.25">
      <c r="A4" s="43"/>
      <c r="B4" s="43"/>
      <c r="C4" s="43"/>
      <c r="D4" s="43"/>
      <c r="E4" s="43"/>
      <c r="F4" s="43"/>
    </row>
    <row r="5" spans="1:12" x14ac:dyDescent="0.25">
      <c r="A5" s="43"/>
      <c r="B5" s="43"/>
      <c r="C5" s="43"/>
      <c r="D5" s="43"/>
      <c r="E5" s="43"/>
      <c r="F5" s="43"/>
    </row>
    <row r="6" spans="1:12" x14ac:dyDescent="0.25">
      <c r="A6" s="43"/>
      <c r="B6" s="43"/>
      <c r="C6" s="43"/>
      <c r="D6" s="43"/>
      <c r="E6" s="43"/>
      <c r="F6" s="43"/>
      <c r="H6" s="11"/>
    </row>
    <row r="7" spans="1:12" x14ac:dyDescent="0.25">
      <c r="A7" s="34" t="s">
        <v>2</v>
      </c>
      <c r="B7" s="35"/>
      <c r="C7" s="20" t="s">
        <v>41</v>
      </c>
      <c r="D7" s="2">
        <v>787</v>
      </c>
      <c r="E7" s="2">
        <v>475</v>
      </c>
      <c r="F7" s="9">
        <f>E7/D7</f>
        <v>0.60355781448538759</v>
      </c>
      <c r="G7" s="13">
        <f>$F$28</f>
        <v>0.61807660512537888</v>
      </c>
      <c r="H7" s="13">
        <v>0.5</v>
      </c>
    </row>
    <row r="8" spans="1:12" x14ac:dyDescent="0.25">
      <c r="A8" s="36"/>
      <c r="B8" s="37"/>
      <c r="C8" s="21" t="s">
        <v>42</v>
      </c>
      <c r="D8" s="2">
        <v>572</v>
      </c>
      <c r="E8" s="2">
        <v>413</v>
      </c>
      <c r="F8" s="9">
        <f t="shared" ref="F8:F28" si="0">E8/D8</f>
        <v>0.72202797202797198</v>
      </c>
      <c r="G8" s="13">
        <f t="shared" ref="G8:G27" si="1">$F$28</f>
        <v>0.61807660512537888</v>
      </c>
      <c r="H8" s="13">
        <v>0.5</v>
      </c>
    </row>
    <row r="9" spans="1:12" x14ac:dyDescent="0.25">
      <c r="A9" s="38"/>
      <c r="B9" s="39"/>
      <c r="C9" s="7" t="s">
        <v>5</v>
      </c>
      <c r="D9" s="7">
        <v>1359</v>
      </c>
      <c r="E9" s="7">
        <v>888</v>
      </c>
      <c r="F9" s="8">
        <f t="shared" si="0"/>
        <v>0.65342163355408389</v>
      </c>
      <c r="G9" s="13">
        <f t="shared" si="1"/>
        <v>0.61807660512537888</v>
      </c>
      <c r="H9" s="13">
        <v>0.5</v>
      </c>
    </row>
    <row r="10" spans="1:12" x14ac:dyDescent="0.25">
      <c r="A10" s="34" t="s">
        <v>6</v>
      </c>
      <c r="B10" s="35"/>
      <c r="C10" s="21" t="s">
        <v>43</v>
      </c>
      <c r="D10" s="2">
        <v>409</v>
      </c>
      <c r="E10" s="2">
        <v>239</v>
      </c>
      <c r="F10" s="9">
        <f t="shared" si="0"/>
        <v>0.58435207823960877</v>
      </c>
      <c r="G10" s="13">
        <f t="shared" si="1"/>
        <v>0.61807660512537888</v>
      </c>
      <c r="H10" s="13">
        <v>0.5</v>
      </c>
    </row>
    <row r="11" spans="1:12" x14ac:dyDescent="0.25">
      <c r="A11" s="36"/>
      <c r="B11" s="37"/>
      <c r="C11" s="21" t="s">
        <v>44</v>
      </c>
      <c r="D11" s="2">
        <v>431</v>
      </c>
      <c r="E11" s="2">
        <v>345</v>
      </c>
      <c r="F11" s="9">
        <f t="shared" si="0"/>
        <v>0.80046403712296987</v>
      </c>
      <c r="G11" s="13">
        <f t="shared" si="1"/>
        <v>0.61807660512537888</v>
      </c>
      <c r="H11" s="13">
        <v>0.5</v>
      </c>
    </row>
    <row r="12" spans="1:12" x14ac:dyDescent="0.25">
      <c r="A12" s="36"/>
      <c r="B12" s="37"/>
      <c r="C12" s="21" t="s">
        <v>45</v>
      </c>
      <c r="D12" s="2">
        <v>348</v>
      </c>
      <c r="E12" s="2">
        <v>192</v>
      </c>
      <c r="F12" s="9">
        <f t="shared" si="0"/>
        <v>0.55172413793103448</v>
      </c>
      <c r="G12" s="13">
        <f t="shared" si="1"/>
        <v>0.61807660512537888</v>
      </c>
      <c r="H12" s="13">
        <v>0.5</v>
      </c>
    </row>
    <row r="13" spans="1:12" x14ac:dyDescent="0.25">
      <c r="A13" s="36"/>
      <c r="B13" s="37"/>
      <c r="C13" s="21" t="s">
        <v>46</v>
      </c>
      <c r="D13" s="2">
        <v>220</v>
      </c>
      <c r="E13" s="2">
        <v>125</v>
      </c>
      <c r="F13" s="9">
        <f t="shared" si="0"/>
        <v>0.56818181818181823</v>
      </c>
      <c r="G13" s="13">
        <f t="shared" si="1"/>
        <v>0.61807660512537888</v>
      </c>
      <c r="H13" s="13">
        <v>0.5</v>
      </c>
    </row>
    <row r="14" spans="1:12" x14ac:dyDescent="0.25">
      <c r="A14" s="38"/>
      <c r="B14" s="39"/>
      <c r="C14" s="22" t="s">
        <v>31</v>
      </c>
      <c r="D14" s="7">
        <v>1408</v>
      </c>
      <c r="E14" s="7">
        <v>901</v>
      </c>
      <c r="F14" s="8">
        <f t="shared" si="0"/>
        <v>0.63991477272727271</v>
      </c>
      <c r="G14" s="13">
        <f t="shared" si="1"/>
        <v>0.61807660512537888</v>
      </c>
      <c r="H14" s="13">
        <v>0.5</v>
      </c>
    </row>
    <row r="15" spans="1:12" x14ac:dyDescent="0.25">
      <c r="A15" s="34" t="s">
        <v>11</v>
      </c>
      <c r="B15" s="35"/>
      <c r="C15" s="21" t="s">
        <v>47</v>
      </c>
      <c r="D15" s="2">
        <v>21</v>
      </c>
      <c r="E15" s="2">
        <v>10</v>
      </c>
      <c r="F15" s="9">
        <f t="shared" si="0"/>
        <v>0.47619047619047616</v>
      </c>
      <c r="G15" s="13">
        <f t="shared" si="1"/>
        <v>0.61807660512537888</v>
      </c>
      <c r="H15" s="13">
        <v>0.5</v>
      </c>
    </row>
    <row r="16" spans="1:12" x14ac:dyDescent="0.25">
      <c r="A16" s="36"/>
      <c r="B16" s="37"/>
      <c r="C16" s="21" t="s">
        <v>48</v>
      </c>
      <c r="D16" s="2">
        <v>50</v>
      </c>
      <c r="E16" s="2">
        <v>36</v>
      </c>
      <c r="F16" s="9">
        <f t="shared" si="0"/>
        <v>0.72</v>
      </c>
      <c r="G16" s="13">
        <f t="shared" si="1"/>
        <v>0.61807660512537888</v>
      </c>
      <c r="H16" s="13">
        <v>0.5</v>
      </c>
    </row>
    <row r="17" spans="1:8" x14ac:dyDescent="0.25">
      <c r="A17" s="36"/>
      <c r="B17" s="37"/>
      <c r="C17" s="21" t="s">
        <v>49</v>
      </c>
      <c r="D17" s="2">
        <v>72</v>
      </c>
      <c r="E17" s="2">
        <v>50</v>
      </c>
      <c r="F17" s="9">
        <f t="shared" si="0"/>
        <v>0.69444444444444442</v>
      </c>
      <c r="G17" s="13">
        <f t="shared" si="1"/>
        <v>0.61807660512537888</v>
      </c>
      <c r="H17" s="13">
        <v>0.5</v>
      </c>
    </row>
    <row r="18" spans="1:8" x14ac:dyDescent="0.25">
      <c r="A18" s="36"/>
      <c r="B18" s="37"/>
      <c r="C18" s="21" t="s">
        <v>50</v>
      </c>
      <c r="D18" s="2">
        <v>82</v>
      </c>
      <c r="E18" s="2">
        <v>32</v>
      </c>
      <c r="F18" s="9">
        <f t="shared" si="0"/>
        <v>0.3902439024390244</v>
      </c>
      <c r="G18" s="13">
        <f t="shared" si="1"/>
        <v>0.61807660512537888</v>
      </c>
      <c r="H18" s="13">
        <v>0.5</v>
      </c>
    </row>
    <row r="19" spans="1:8" x14ac:dyDescent="0.25">
      <c r="A19" s="36"/>
      <c r="B19" s="37"/>
      <c r="C19" s="21" t="s">
        <v>51</v>
      </c>
      <c r="D19" s="2">
        <v>97</v>
      </c>
      <c r="E19" s="2">
        <v>43</v>
      </c>
      <c r="F19" s="9">
        <f t="shared" si="0"/>
        <v>0.44329896907216493</v>
      </c>
      <c r="G19" s="13">
        <f t="shared" si="1"/>
        <v>0.61807660512537888</v>
      </c>
      <c r="H19" s="13">
        <v>0.5</v>
      </c>
    </row>
    <row r="20" spans="1:8" x14ac:dyDescent="0.25">
      <c r="A20" s="36"/>
      <c r="B20" s="37"/>
      <c r="C20" s="21" t="s">
        <v>52</v>
      </c>
      <c r="D20" s="2">
        <v>38</v>
      </c>
      <c r="E20" s="2">
        <v>15</v>
      </c>
      <c r="F20" s="9">
        <f t="shared" si="0"/>
        <v>0.39473684210526316</v>
      </c>
      <c r="G20" s="13">
        <f t="shared" si="1"/>
        <v>0.61807660512537888</v>
      </c>
      <c r="H20" s="13">
        <v>0.5</v>
      </c>
    </row>
    <row r="21" spans="1:8" x14ac:dyDescent="0.25">
      <c r="A21" s="36"/>
      <c r="B21" s="37"/>
      <c r="C21" s="21" t="s">
        <v>54</v>
      </c>
      <c r="D21" s="2">
        <v>43</v>
      </c>
      <c r="E21" s="2">
        <v>22</v>
      </c>
      <c r="F21" s="9">
        <f t="shared" si="0"/>
        <v>0.51162790697674421</v>
      </c>
      <c r="G21" s="13">
        <f t="shared" si="1"/>
        <v>0.61807660512537888</v>
      </c>
      <c r="H21" s="13">
        <v>0.5</v>
      </c>
    </row>
    <row r="22" spans="1:8" x14ac:dyDescent="0.25">
      <c r="A22" s="36"/>
      <c r="B22" s="37"/>
      <c r="C22" s="21" t="s">
        <v>53</v>
      </c>
      <c r="D22" s="2">
        <v>140</v>
      </c>
      <c r="E22" s="2">
        <v>56</v>
      </c>
      <c r="F22" s="9">
        <f t="shared" si="0"/>
        <v>0.4</v>
      </c>
      <c r="G22" s="13">
        <f t="shared" si="1"/>
        <v>0.61807660512537888</v>
      </c>
      <c r="H22" s="13">
        <v>0.5</v>
      </c>
    </row>
    <row r="23" spans="1:8" x14ac:dyDescent="0.25">
      <c r="A23" s="36"/>
      <c r="B23" s="37"/>
      <c r="C23" s="21" t="s">
        <v>55</v>
      </c>
      <c r="D23" s="2">
        <v>93</v>
      </c>
      <c r="E23" s="2">
        <v>45</v>
      </c>
      <c r="F23" s="9">
        <f t="shared" si="0"/>
        <v>0.4838709677419355</v>
      </c>
      <c r="G23" s="13">
        <f t="shared" si="1"/>
        <v>0.61807660512537888</v>
      </c>
      <c r="H23" s="13">
        <v>0.5</v>
      </c>
    </row>
    <row r="24" spans="1:8" x14ac:dyDescent="0.25">
      <c r="A24" s="36"/>
      <c r="B24" s="37"/>
      <c r="C24" s="21" t="s">
        <v>56</v>
      </c>
      <c r="D24" s="2">
        <v>8</v>
      </c>
      <c r="E24" s="2">
        <v>1</v>
      </c>
      <c r="F24" s="9">
        <f t="shared" si="0"/>
        <v>0.125</v>
      </c>
      <c r="G24" s="13">
        <f t="shared" si="1"/>
        <v>0.61807660512537888</v>
      </c>
      <c r="H24" s="13">
        <v>0.5</v>
      </c>
    </row>
    <row r="25" spans="1:8" x14ac:dyDescent="0.25">
      <c r="A25" s="36"/>
      <c r="B25" s="37"/>
      <c r="C25" s="21" t="s">
        <v>57</v>
      </c>
      <c r="D25" s="2">
        <v>59</v>
      </c>
      <c r="E25" s="2">
        <v>25</v>
      </c>
      <c r="F25" s="9">
        <f t="shared" si="0"/>
        <v>0.42372881355932202</v>
      </c>
      <c r="G25" s="13">
        <f t="shared" si="1"/>
        <v>0.61807660512537888</v>
      </c>
      <c r="H25" s="13">
        <v>0.5</v>
      </c>
    </row>
    <row r="26" spans="1:8" x14ac:dyDescent="0.25">
      <c r="A26" s="36"/>
      <c r="B26" s="37"/>
      <c r="C26" s="21" t="s">
        <v>58</v>
      </c>
      <c r="D26" s="2">
        <v>159</v>
      </c>
      <c r="E26" s="2">
        <v>119</v>
      </c>
      <c r="F26" s="9">
        <f t="shared" si="0"/>
        <v>0.74842767295597479</v>
      </c>
      <c r="G26" s="13">
        <f t="shared" si="1"/>
        <v>0.61807660512537888</v>
      </c>
      <c r="H26" s="13">
        <v>0.5</v>
      </c>
    </row>
    <row r="27" spans="1:8" x14ac:dyDescent="0.25">
      <c r="A27" s="38"/>
      <c r="B27" s="39"/>
      <c r="C27" s="3" t="s">
        <v>24</v>
      </c>
      <c r="D27" s="7">
        <v>862</v>
      </c>
      <c r="E27" s="7">
        <v>454</v>
      </c>
      <c r="F27" s="8">
        <f>E27/D27</f>
        <v>0.52668213457076563</v>
      </c>
      <c r="G27" s="13">
        <f t="shared" si="1"/>
        <v>0.61807660512537888</v>
      </c>
      <c r="H27" s="13">
        <v>0.5</v>
      </c>
    </row>
    <row r="28" spans="1:8" x14ac:dyDescent="0.25">
      <c r="A28" s="40"/>
      <c r="B28" s="41"/>
      <c r="C28" s="10" t="s">
        <v>25</v>
      </c>
      <c r="D28" s="7">
        <v>3629</v>
      </c>
      <c r="E28" s="7">
        <v>2243</v>
      </c>
      <c r="F28" s="8">
        <f t="shared" si="0"/>
        <v>0.61807660512537888</v>
      </c>
    </row>
    <row r="30" spans="1:8" x14ac:dyDescent="0.25">
      <c r="C30" t="s">
        <v>33</v>
      </c>
    </row>
    <row r="31" spans="1:8" ht="15" customHeight="1" x14ac:dyDescent="0.25">
      <c r="A31" s="43" t="s">
        <v>1</v>
      </c>
      <c r="B31" s="43"/>
      <c r="C31" s="43" t="s">
        <v>26</v>
      </c>
      <c r="D31" s="44" t="s">
        <v>34</v>
      </c>
      <c r="E31" s="44" t="s">
        <v>32</v>
      </c>
      <c r="F31" s="44" t="s">
        <v>35</v>
      </c>
      <c r="G31" s="44" t="s">
        <v>68</v>
      </c>
    </row>
    <row r="32" spans="1:8" x14ac:dyDescent="0.25">
      <c r="A32" s="43"/>
      <c r="B32" s="43"/>
      <c r="C32" s="43"/>
      <c r="D32" s="44"/>
      <c r="E32" s="44"/>
      <c r="F32" s="44"/>
      <c r="G32" s="43"/>
    </row>
    <row r="33" spans="1:8" ht="15" customHeight="1" x14ac:dyDescent="0.25">
      <c r="A33" s="43"/>
      <c r="B33" s="43"/>
      <c r="C33" s="43"/>
      <c r="D33" s="44"/>
      <c r="E33" s="44"/>
      <c r="F33" s="44"/>
      <c r="G33" s="43"/>
    </row>
    <row r="34" spans="1:8" x14ac:dyDescent="0.25">
      <c r="A34" s="43"/>
      <c r="B34" s="43"/>
      <c r="C34" s="43"/>
      <c r="D34" s="44"/>
      <c r="E34" s="44"/>
      <c r="F34" s="44"/>
      <c r="G34" s="43"/>
    </row>
    <row r="35" spans="1:8" x14ac:dyDescent="0.25">
      <c r="A35" s="34" t="s">
        <v>2</v>
      </c>
      <c r="B35" s="35"/>
      <c r="C35" s="20" t="s">
        <v>41</v>
      </c>
      <c r="D35" s="2">
        <v>199</v>
      </c>
      <c r="E35" s="2">
        <v>276</v>
      </c>
      <c r="F35" s="2">
        <v>199</v>
      </c>
      <c r="G35" s="9">
        <f>F35/D7</f>
        <v>0.25285895806861497</v>
      </c>
      <c r="H35" s="13">
        <f>$G$56</f>
        <v>0.17029484706530726</v>
      </c>
    </row>
    <row r="36" spans="1:8" x14ac:dyDescent="0.25">
      <c r="A36" s="36"/>
      <c r="B36" s="37"/>
      <c r="C36" s="21" t="s">
        <v>42</v>
      </c>
      <c r="D36" s="2">
        <v>74</v>
      </c>
      <c r="E36" s="2">
        <v>339</v>
      </c>
      <c r="F36" s="2">
        <v>74</v>
      </c>
      <c r="G36" s="9">
        <f t="shared" ref="G36:G56" si="2">F36/D8</f>
        <v>0.12937062937062938</v>
      </c>
      <c r="H36" s="13">
        <f t="shared" ref="H36:H55" si="3">$G$56</f>
        <v>0.17029484706530726</v>
      </c>
    </row>
    <row r="37" spans="1:8" x14ac:dyDescent="0.25">
      <c r="A37" s="38"/>
      <c r="B37" s="39"/>
      <c r="C37" s="7" t="s">
        <v>5</v>
      </c>
      <c r="D37" s="7">
        <f>SUM(D35:D36)</f>
        <v>273</v>
      </c>
      <c r="E37" s="7">
        <f>SUM(E35:E36)</f>
        <v>615</v>
      </c>
      <c r="F37" s="7">
        <f>SUM(F35:F36)</f>
        <v>273</v>
      </c>
      <c r="G37" s="8">
        <f t="shared" si="2"/>
        <v>0.20088300220750552</v>
      </c>
      <c r="H37" s="13">
        <f t="shared" si="3"/>
        <v>0.17029484706530726</v>
      </c>
    </row>
    <row r="38" spans="1:8" x14ac:dyDescent="0.25">
      <c r="A38" s="34" t="s">
        <v>6</v>
      </c>
      <c r="B38" s="35"/>
      <c r="C38" s="21" t="s">
        <v>43</v>
      </c>
      <c r="D38" s="2">
        <v>132</v>
      </c>
      <c r="E38" s="2">
        <v>107</v>
      </c>
      <c r="F38" s="2">
        <v>132</v>
      </c>
      <c r="G38" s="9">
        <f t="shared" si="2"/>
        <v>0.32273838630806845</v>
      </c>
      <c r="H38" s="13">
        <f t="shared" si="3"/>
        <v>0.17029484706530726</v>
      </c>
    </row>
    <row r="39" spans="1:8" x14ac:dyDescent="0.25">
      <c r="A39" s="36"/>
      <c r="B39" s="37"/>
      <c r="C39" s="21" t="s">
        <v>44</v>
      </c>
      <c r="D39" s="2">
        <v>80</v>
      </c>
      <c r="E39" s="2">
        <v>265</v>
      </c>
      <c r="F39" s="2">
        <v>80</v>
      </c>
      <c r="G39" s="9">
        <f t="shared" si="2"/>
        <v>0.18561484918793503</v>
      </c>
      <c r="H39" s="13">
        <f t="shared" si="3"/>
        <v>0.17029484706530726</v>
      </c>
    </row>
    <row r="40" spans="1:8" x14ac:dyDescent="0.25">
      <c r="A40" s="36"/>
      <c r="B40" s="37"/>
      <c r="C40" s="21" t="s">
        <v>45</v>
      </c>
      <c r="D40" s="2">
        <v>60</v>
      </c>
      <c r="E40" s="2">
        <v>132</v>
      </c>
      <c r="F40" s="2">
        <v>60</v>
      </c>
      <c r="G40" s="9">
        <f t="shared" si="2"/>
        <v>0.17241379310344829</v>
      </c>
      <c r="H40" s="13">
        <f t="shared" si="3"/>
        <v>0.17029484706530726</v>
      </c>
    </row>
    <row r="41" spans="1:8" x14ac:dyDescent="0.25">
      <c r="A41" s="36"/>
      <c r="B41" s="37"/>
      <c r="C41" s="21" t="s">
        <v>46</v>
      </c>
      <c r="D41" s="2">
        <v>11</v>
      </c>
      <c r="E41" s="2">
        <v>114</v>
      </c>
      <c r="F41" s="2">
        <v>11</v>
      </c>
      <c r="G41" s="9">
        <f t="shared" si="2"/>
        <v>0.05</v>
      </c>
      <c r="H41" s="13">
        <f t="shared" si="3"/>
        <v>0.17029484706530726</v>
      </c>
    </row>
    <row r="42" spans="1:8" x14ac:dyDescent="0.25">
      <c r="A42" s="38"/>
      <c r="B42" s="39"/>
      <c r="C42" s="22" t="s">
        <v>31</v>
      </c>
      <c r="D42" s="7">
        <f>SUM(D38:D41)</f>
        <v>283</v>
      </c>
      <c r="E42" s="7">
        <f>SUM(E38:E41)</f>
        <v>618</v>
      </c>
      <c r="F42" s="7">
        <f>SUM(F38:F41)</f>
        <v>283</v>
      </c>
      <c r="G42" s="8">
        <f t="shared" si="2"/>
        <v>0.20099431818181818</v>
      </c>
      <c r="H42" s="13">
        <f t="shared" si="3"/>
        <v>0.17029484706530726</v>
      </c>
    </row>
    <row r="43" spans="1:8" x14ac:dyDescent="0.25">
      <c r="A43" s="34" t="s">
        <v>11</v>
      </c>
      <c r="B43" s="35"/>
      <c r="C43" s="21" t="s">
        <v>47</v>
      </c>
      <c r="D43" s="2">
        <v>3</v>
      </c>
      <c r="E43" s="2">
        <v>7</v>
      </c>
      <c r="F43" s="2">
        <v>3</v>
      </c>
      <c r="G43" s="9">
        <f t="shared" si="2"/>
        <v>0.14285714285714285</v>
      </c>
      <c r="H43" s="13">
        <f t="shared" si="3"/>
        <v>0.17029484706530726</v>
      </c>
    </row>
    <row r="44" spans="1:8" x14ac:dyDescent="0.25">
      <c r="A44" s="36"/>
      <c r="B44" s="37"/>
      <c r="C44" s="21" t="s">
        <v>48</v>
      </c>
      <c r="D44" s="2">
        <v>0</v>
      </c>
      <c r="E44" s="2">
        <v>36</v>
      </c>
      <c r="F44" s="2">
        <v>0</v>
      </c>
      <c r="G44" s="9">
        <f t="shared" si="2"/>
        <v>0</v>
      </c>
      <c r="H44" s="13">
        <f t="shared" si="3"/>
        <v>0.17029484706530726</v>
      </c>
    </row>
    <row r="45" spans="1:8" x14ac:dyDescent="0.25">
      <c r="A45" s="36"/>
      <c r="B45" s="37"/>
      <c r="C45" s="21" t="s">
        <v>49</v>
      </c>
      <c r="D45" s="2">
        <v>7</v>
      </c>
      <c r="E45" s="2">
        <v>43</v>
      </c>
      <c r="F45" s="2">
        <v>7</v>
      </c>
      <c r="G45" s="9">
        <f t="shared" si="2"/>
        <v>9.7222222222222224E-2</v>
      </c>
      <c r="H45" s="13">
        <f t="shared" si="3"/>
        <v>0.17029484706530726</v>
      </c>
    </row>
    <row r="46" spans="1:8" x14ac:dyDescent="0.25">
      <c r="A46" s="36"/>
      <c r="B46" s="37"/>
      <c r="C46" s="21" t="s">
        <v>50</v>
      </c>
      <c r="D46" s="2">
        <v>5</v>
      </c>
      <c r="E46" s="2">
        <v>27</v>
      </c>
      <c r="F46" s="2">
        <v>5</v>
      </c>
      <c r="G46" s="9">
        <f t="shared" si="2"/>
        <v>6.097560975609756E-2</v>
      </c>
      <c r="H46" s="13">
        <f t="shared" si="3"/>
        <v>0.17029484706530726</v>
      </c>
    </row>
    <row r="47" spans="1:8" x14ac:dyDescent="0.25">
      <c r="A47" s="36"/>
      <c r="B47" s="37"/>
      <c r="C47" s="21" t="s">
        <v>51</v>
      </c>
      <c r="D47" s="2">
        <v>12</v>
      </c>
      <c r="E47" s="2">
        <v>31</v>
      </c>
      <c r="F47" s="2">
        <v>12</v>
      </c>
      <c r="G47" s="9">
        <f t="shared" si="2"/>
        <v>0.12371134020618557</v>
      </c>
      <c r="H47" s="13">
        <f t="shared" si="3"/>
        <v>0.17029484706530726</v>
      </c>
    </row>
    <row r="48" spans="1:8" x14ac:dyDescent="0.25">
      <c r="A48" s="36"/>
      <c r="B48" s="37"/>
      <c r="C48" s="21" t="s">
        <v>52</v>
      </c>
      <c r="D48" s="2">
        <v>0</v>
      </c>
      <c r="E48" s="2">
        <v>15</v>
      </c>
      <c r="F48" s="2">
        <v>0</v>
      </c>
      <c r="G48" s="9">
        <f t="shared" si="2"/>
        <v>0</v>
      </c>
      <c r="H48" s="13">
        <f t="shared" si="3"/>
        <v>0.17029484706530726</v>
      </c>
    </row>
    <row r="49" spans="1:8" x14ac:dyDescent="0.25">
      <c r="A49" s="36"/>
      <c r="B49" s="37"/>
      <c r="C49" s="21" t="s">
        <v>54</v>
      </c>
      <c r="D49" s="2">
        <v>6</v>
      </c>
      <c r="E49" s="2">
        <v>16</v>
      </c>
      <c r="F49" s="2">
        <v>6</v>
      </c>
      <c r="G49" s="9">
        <f t="shared" si="2"/>
        <v>0.13953488372093023</v>
      </c>
      <c r="H49" s="13">
        <f t="shared" si="3"/>
        <v>0.17029484706530726</v>
      </c>
    </row>
    <row r="50" spans="1:8" x14ac:dyDescent="0.25">
      <c r="A50" s="36"/>
      <c r="B50" s="37"/>
      <c r="C50" s="21" t="s">
        <v>53</v>
      </c>
      <c r="D50" s="2">
        <v>19</v>
      </c>
      <c r="E50" s="2">
        <v>37</v>
      </c>
      <c r="F50" s="2">
        <v>19</v>
      </c>
      <c r="G50" s="9">
        <f t="shared" si="2"/>
        <v>0.1357142857142857</v>
      </c>
      <c r="H50" s="13">
        <f t="shared" si="3"/>
        <v>0.17029484706530726</v>
      </c>
    </row>
    <row r="51" spans="1:8" x14ac:dyDescent="0.25">
      <c r="A51" s="36"/>
      <c r="B51" s="37"/>
      <c r="C51" s="21" t="s">
        <v>55</v>
      </c>
      <c r="D51" s="2">
        <v>0</v>
      </c>
      <c r="E51" s="2">
        <v>45</v>
      </c>
      <c r="F51" s="2">
        <v>0</v>
      </c>
      <c r="G51" s="9">
        <f t="shared" si="2"/>
        <v>0</v>
      </c>
      <c r="H51" s="13">
        <f t="shared" si="3"/>
        <v>0.17029484706530726</v>
      </c>
    </row>
    <row r="52" spans="1:8" x14ac:dyDescent="0.25">
      <c r="A52" s="36"/>
      <c r="B52" s="37"/>
      <c r="C52" s="21" t="s">
        <v>56</v>
      </c>
      <c r="D52" s="2">
        <v>0</v>
      </c>
      <c r="E52" s="2">
        <v>1</v>
      </c>
      <c r="F52" s="2">
        <v>0</v>
      </c>
      <c r="G52" s="9">
        <f t="shared" si="2"/>
        <v>0</v>
      </c>
      <c r="H52" s="13">
        <f t="shared" si="3"/>
        <v>0.17029484706530726</v>
      </c>
    </row>
    <row r="53" spans="1:8" x14ac:dyDescent="0.25">
      <c r="A53" s="36"/>
      <c r="B53" s="37"/>
      <c r="C53" s="21" t="s">
        <v>57</v>
      </c>
      <c r="D53" s="2">
        <v>5</v>
      </c>
      <c r="E53" s="2">
        <v>20</v>
      </c>
      <c r="F53" s="2">
        <v>5</v>
      </c>
      <c r="G53" s="9">
        <f t="shared" si="2"/>
        <v>8.4745762711864403E-2</v>
      </c>
      <c r="H53" s="13">
        <f t="shared" si="3"/>
        <v>0.17029484706530726</v>
      </c>
    </row>
    <row r="54" spans="1:8" x14ac:dyDescent="0.25">
      <c r="A54" s="36"/>
      <c r="B54" s="37"/>
      <c r="C54" s="21" t="s">
        <v>58</v>
      </c>
      <c r="D54" s="2">
        <v>5</v>
      </c>
      <c r="E54" s="2">
        <v>114</v>
      </c>
      <c r="F54" s="2">
        <v>5</v>
      </c>
      <c r="G54" s="9">
        <f t="shared" si="2"/>
        <v>3.1446540880503145E-2</v>
      </c>
      <c r="H54" s="13">
        <f t="shared" si="3"/>
        <v>0.17029484706530726</v>
      </c>
    </row>
    <row r="55" spans="1:8" x14ac:dyDescent="0.25">
      <c r="A55" s="38"/>
      <c r="B55" s="39"/>
      <c r="C55" s="3" t="s">
        <v>24</v>
      </c>
      <c r="D55" s="7">
        <f>SUM(D43:D54)</f>
        <v>62</v>
      </c>
      <c r="E55" s="7">
        <f>SUM(E43:E54)</f>
        <v>392</v>
      </c>
      <c r="F55" s="7">
        <f>SUM(F43:F54)</f>
        <v>62</v>
      </c>
      <c r="G55" s="8">
        <f t="shared" si="2"/>
        <v>7.1925754060324823E-2</v>
      </c>
      <c r="H55" s="13">
        <f t="shared" si="3"/>
        <v>0.17029484706530726</v>
      </c>
    </row>
    <row r="56" spans="1:8" x14ac:dyDescent="0.25">
      <c r="A56" s="40"/>
      <c r="B56" s="41"/>
      <c r="C56" s="10" t="s">
        <v>25</v>
      </c>
      <c r="D56" s="7">
        <f>SUM(D37,D42,D55)</f>
        <v>618</v>
      </c>
      <c r="E56" s="14">
        <f>SUM(E37,E42,E55)</f>
        <v>1625</v>
      </c>
      <c r="F56" s="7">
        <f>SUM(F37,F42,F55)</f>
        <v>618</v>
      </c>
      <c r="G56" s="8">
        <f t="shared" si="2"/>
        <v>0.17029484706530726</v>
      </c>
    </row>
  </sheetData>
  <mergeCells count="20">
    <mergeCell ref="G31:G34"/>
    <mergeCell ref="F31:F34"/>
    <mergeCell ref="A7:B9"/>
    <mergeCell ref="A10:B14"/>
    <mergeCell ref="A15:B27"/>
    <mergeCell ref="A28:B28"/>
    <mergeCell ref="E31:E34"/>
    <mergeCell ref="D31:D34"/>
    <mergeCell ref="A1:J1"/>
    <mergeCell ref="A3:B6"/>
    <mergeCell ref="C3:C6"/>
    <mergeCell ref="D3:D6"/>
    <mergeCell ref="E3:E6"/>
    <mergeCell ref="F3:F6"/>
    <mergeCell ref="A56:B56"/>
    <mergeCell ref="A31:B34"/>
    <mergeCell ref="C31:C34"/>
    <mergeCell ref="A35:B37"/>
    <mergeCell ref="A38:B42"/>
    <mergeCell ref="A43:B5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topLeftCell="A2" workbookViewId="0">
      <selection activeCell="F7" sqref="F7:F27"/>
    </sheetView>
  </sheetViews>
  <sheetFormatPr defaultRowHeight="15" x14ac:dyDescent="0.25"/>
  <cols>
    <col min="4" max="4" width="22.42578125" customWidth="1"/>
    <col min="5" max="5" width="18.7109375" customWidth="1"/>
    <col min="6" max="6" width="19.85546875" customWidth="1"/>
    <col min="12" max="12" width="23.28515625" customWidth="1"/>
  </cols>
  <sheetData>
    <row r="1" spans="1:12" ht="15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"/>
      <c r="L1" s="4"/>
    </row>
    <row r="3" spans="1:12" x14ac:dyDescent="0.25">
      <c r="A3" s="43" t="s">
        <v>1</v>
      </c>
      <c r="B3" s="43"/>
      <c r="C3" s="43" t="s">
        <v>26</v>
      </c>
      <c r="D3" s="44" t="s">
        <v>28</v>
      </c>
      <c r="E3" s="44" t="s">
        <v>27</v>
      </c>
      <c r="F3" s="44" t="s">
        <v>29</v>
      </c>
    </row>
    <row r="4" spans="1:12" x14ac:dyDescent="0.25">
      <c r="A4" s="43"/>
      <c r="B4" s="43"/>
      <c r="C4" s="43"/>
      <c r="D4" s="43"/>
      <c r="E4" s="43"/>
      <c r="F4" s="43"/>
    </row>
    <row r="5" spans="1:12" x14ac:dyDescent="0.25">
      <c r="A5" s="43"/>
      <c r="B5" s="43"/>
      <c r="C5" s="43"/>
      <c r="D5" s="43"/>
      <c r="E5" s="43"/>
      <c r="F5" s="43"/>
    </row>
    <row r="6" spans="1:12" x14ac:dyDescent="0.25">
      <c r="A6" s="43"/>
      <c r="B6" s="43"/>
      <c r="C6" s="43"/>
      <c r="D6" s="43"/>
      <c r="E6" s="43"/>
      <c r="F6" s="43"/>
      <c r="H6" s="11"/>
    </row>
    <row r="7" spans="1:12" x14ac:dyDescent="0.25">
      <c r="A7" s="34" t="s">
        <v>2</v>
      </c>
      <c r="B7" s="35"/>
      <c r="C7" s="2" t="s">
        <v>3</v>
      </c>
      <c r="D7" s="2">
        <v>866</v>
      </c>
      <c r="E7" s="2">
        <v>625</v>
      </c>
      <c r="F7" s="9">
        <f>E7/D7</f>
        <v>0.72170900692840645</v>
      </c>
      <c r="G7" s="13">
        <f>$F$28</f>
        <v>0.67731367731367731</v>
      </c>
      <c r="H7" s="13">
        <v>0.5</v>
      </c>
    </row>
    <row r="8" spans="1:12" x14ac:dyDescent="0.25">
      <c r="A8" s="36"/>
      <c r="B8" s="37"/>
      <c r="C8" s="2" t="s">
        <v>4</v>
      </c>
      <c r="D8" s="2">
        <v>563</v>
      </c>
      <c r="E8" s="2">
        <v>451</v>
      </c>
      <c r="F8" s="9">
        <f t="shared" ref="F8:F28" si="0">E8/D8</f>
        <v>0.80106571936056836</v>
      </c>
      <c r="G8" s="13">
        <f t="shared" ref="G8:G27" si="1">$F$28</f>
        <v>0.67731367731367731</v>
      </c>
      <c r="H8" s="13">
        <v>0.5</v>
      </c>
    </row>
    <row r="9" spans="1:12" x14ac:dyDescent="0.25">
      <c r="A9" s="38"/>
      <c r="B9" s="39"/>
      <c r="C9" s="3" t="s">
        <v>5</v>
      </c>
      <c r="D9" s="7">
        <f>SUM(D7:D8)</f>
        <v>1429</v>
      </c>
      <c r="E9" s="7">
        <v>1076</v>
      </c>
      <c r="F9" s="8">
        <f t="shared" si="0"/>
        <v>0.75297410776766971</v>
      </c>
      <c r="G9" s="13">
        <f t="shared" si="1"/>
        <v>0.67731367731367731</v>
      </c>
      <c r="H9" s="13">
        <v>0.5</v>
      </c>
    </row>
    <row r="10" spans="1:12" x14ac:dyDescent="0.25">
      <c r="A10" s="34" t="s">
        <v>6</v>
      </c>
      <c r="B10" s="35"/>
      <c r="C10" s="2" t="s">
        <v>7</v>
      </c>
      <c r="D10" s="2">
        <v>389</v>
      </c>
      <c r="E10" s="2">
        <v>260</v>
      </c>
      <c r="F10" s="9">
        <f t="shared" si="0"/>
        <v>0.66838046272493579</v>
      </c>
      <c r="G10" s="13">
        <f t="shared" si="1"/>
        <v>0.67731367731367731</v>
      </c>
      <c r="H10" s="13">
        <v>0.5</v>
      </c>
    </row>
    <row r="11" spans="1:12" x14ac:dyDescent="0.25">
      <c r="A11" s="36"/>
      <c r="B11" s="37"/>
      <c r="C11" s="2" t="s">
        <v>8</v>
      </c>
      <c r="D11" s="2">
        <v>377</v>
      </c>
      <c r="E11" s="2">
        <v>336</v>
      </c>
      <c r="F11" s="9">
        <f t="shared" si="0"/>
        <v>0.89124668435013266</v>
      </c>
      <c r="G11" s="13">
        <f t="shared" si="1"/>
        <v>0.67731367731367731</v>
      </c>
      <c r="H11" s="13">
        <v>0.5</v>
      </c>
    </row>
    <row r="12" spans="1:12" x14ac:dyDescent="0.25">
      <c r="A12" s="36"/>
      <c r="B12" s="37"/>
      <c r="C12" s="2" t="s">
        <v>9</v>
      </c>
      <c r="D12" s="2">
        <v>361</v>
      </c>
      <c r="E12" s="2">
        <v>247</v>
      </c>
      <c r="F12" s="9">
        <f t="shared" si="0"/>
        <v>0.68421052631578949</v>
      </c>
      <c r="G12" s="13">
        <f t="shared" si="1"/>
        <v>0.67731367731367731</v>
      </c>
      <c r="H12" s="13">
        <v>0.5</v>
      </c>
    </row>
    <row r="13" spans="1:12" x14ac:dyDescent="0.25">
      <c r="A13" s="36"/>
      <c r="B13" s="37"/>
      <c r="C13" s="2" t="s">
        <v>10</v>
      </c>
      <c r="D13" s="2">
        <v>203</v>
      </c>
      <c r="E13" s="2">
        <v>135</v>
      </c>
      <c r="F13" s="9">
        <f t="shared" si="0"/>
        <v>0.66502463054187189</v>
      </c>
      <c r="G13" s="13">
        <f t="shared" si="1"/>
        <v>0.67731367731367731</v>
      </c>
      <c r="H13" s="13">
        <v>0.5</v>
      </c>
    </row>
    <row r="14" spans="1:12" x14ac:dyDescent="0.25">
      <c r="A14" s="38"/>
      <c r="B14" s="39"/>
      <c r="C14" s="3" t="s">
        <v>31</v>
      </c>
      <c r="D14" s="7">
        <f>SUM(D10:D13)</f>
        <v>1330</v>
      </c>
      <c r="E14" s="7">
        <v>978</v>
      </c>
      <c r="F14" s="8">
        <f t="shared" si="0"/>
        <v>0.73533834586466162</v>
      </c>
      <c r="G14" s="13">
        <f t="shared" si="1"/>
        <v>0.67731367731367731</v>
      </c>
      <c r="H14" s="13">
        <v>0.5</v>
      </c>
    </row>
    <row r="15" spans="1:12" x14ac:dyDescent="0.25">
      <c r="A15" s="34" t="s">
        <v>11</v>
      </c>
      <c r="B15" s="35"/>
      <c r="C15" s="2" t="s">
        <v>12</v>
      </c>
      <c r="D15" s="2">
        <v>12</v>
      </c>
      <c r="E15" s="2">
        <v>5</v>
      </c>
      <c r="F15" s="9">
        <f t="shared" si="0"/>
        <v>0.41666666666666669</v>
      </c>
      <c r="G15" s="13">
        <f t="shared" si="1"/>
        <v>0.67731367731367731</v>
      </c>
      <c r="H15" s="13">
        <v>0.5</v>
      </c>
    </row>
    <row r="16" spans="1:12" x14ac:dyDescent="0.25">
      <c r="A16" s="36"/>
      <c r="B16" s="37"/>
      <c r="C16" s="2" t="s">
        <v>13</v>
      </c>
      <c r="D16" s="2">
        <v>47</v>
      </c>
      <c r="E16" s="2">
        <v>31</v>
      </c>
      <c r="F16" s="9">
        <f t="shared" si="0"/>
        <v>0.65957446808510634</v>
      </c>
      <c r="G16" s="13">
        <f t="shared" si="1"/>
        <v>0.67731367731367731</v>
      </c>
      <c r="H16" s="13">
        <v>0.5</v>
      </c>
    </row>
    <row r="17" spans="1:8" x14ac:dyDescent="0.25">
      <c r="A17" s="36"/>
      <c r="B17" s="37"/>
      <c r="C17" s="2" t="s">
        <v>14</v>
      </c>
      <c r="D17" s="2">
        <v>66</v>
      </c>
      <c r="E17" s="2">
        <v>42</v>
      </c>
      <c r="F17" s="9">
        <f t="shared" si="0"/>
        <v>0.63636363636363635</v>
      </c>
      <c r="G17" s="13">
        <f t="shared" si="1"/>
        <v>0.67731367731367731</v>
      </c>
      <c r="H17" s="13">
        <v>0.5</v>
      </c>
    </row>
    <row r="18" spans="1:8" x14ac:dyDescent="0.25">
      <c r="A18" s="36"/>
      <c r="B18" s="37"/>
      <c r="C18" s="2" t="s">
        <v>15</v>
      </c>
      <c r="D18" s="2">
        <v>76</v>
      </c>
      <c r="E18" s="2">
        <v>28</v>
      </c>
      <c r="F18" s="9">
        <f t="shared" si="0"/>
        <v>0.36842105263157893</v>
      </c>
      <c r="G18" s="13">
        <f t="shared" si="1"/>
        <v>0.67731367731367731</v>
      </c>
      <c r="H18" s="13">
        <v>0.5</v>
      </c>
    </row>
    <row r="19" spans="1:8" x14ac:dyDescent="0.25">
      <c r="A19" s="36"/>
      <c r="B19" s="37"/>
      <c r="C19" s="2" t="s">
        <v>16</v>
      </c>
      <c r="D19" s="2">
        <v>93</v>
      </c>
      <c r="E19" s="2">
        <v>44</v>
      </c>
      <c r="F19" s="9">
        <f t="shared" si="0"/>
        <v>0.4731182795698925</v>
      </c>
      <c r="G19" s="13">
        <f t="shared" si="1"/>
        <v>0.67731367731367731</v>
      </c>
      <c r="H19" s="13">
        <v>0.5</v>
      </c>
    </row>
    <row r="20" spans="1:8" x14ac:dyDescent="0.25">
      <c r="A20" s="36"/>
      <c r="B20" s="37"/>
      <c r="C20" s="2" t="s">
        <v>17</v>
      </c>
      <c r="D20" s="2">
        <v>45</v>
      </c>
      <c r="E20" s="2">
        <v>18</v>
      </c>
      <c r="F20" s="9">
        <f t="shared" si="0"/>
        <v>0.4</v>
      </c>
      <c r="G20" s="13">
        <f t="shared" si="1"/>
        <v>0.67731367731367731</v>
      </c>
      <c r="H20" s="13">
        <v>0.5</v>
      </c>
    </row>
    <row r="21" spans="1:8" x14ac:dyDescent="0.25">
      <c r="A21" s="36"/>
      <c r="B21" s="37"/>
      <c r="C21" s="2" t="s">
        <v>18</v>
      </c>
      <c r="D21" s="2">
        <v>54</v>
      </c>
      <c r="E21" s="2">
        <v>37</v>
      </c>
      <c r="F21" s="9">
        <f t="shared" si="0"/>
        <v>0.68518518518518523</v>
      </c>
      <c r="G21" s="13">
        <f t="shared" si="1"/>
        <v>0.67731367731367731</v>
      </c>
      <c r="H21" s="13">
        <v>0.5</v>
      </c>
    </row>
    <row r="22" spans="1:8" x14ac:dyDescent="0.25">
      <c r="A22" s="36"/>
      <c r="B22" s="37"/>
      <c r="C22" s="2" t="s">
        <v>19</v>
      </c>
      <c r="D22" s="2">
        <v>181</v>
      </c>
      <c r="E22" s="2">
        <v>25</v>
      </c>
      <c r="F22" s="9">
        <f t="shared" si="0"/>
        <v>0.13812154696132597</v>
      </c>
      <c r="G22" s="13">
        <f t="shared" si="1"/>
        <v>0.67731367731367731</v>
      </c>
      <c r="H22" s="13">
        <v>0.5</v>
      </c>
    </row>
    <row r="23" spans="1:8" x14ac:dyDescent="0.25">
      <c r="A23" s="36"/>
      <c r="B23" s="37"/>
      <c r="C23" s="2" t="s">
        <v>20</v>
      </c>
      <c r="D23" s="2">
        <v>95</v>
      </c>
      <c r="E23" s="2">
        <v>43</v>
      </c>
      <c r="F23" s="9">
        <f t="shared" si="0"/>
        <v>0.45263157894736844</v>
      </c>
      <c r="G23" s="13">
        <f t="shared" si="1"/>
        <v>0.67731367731367731</v>
      </c>
      <c r="H23" s="13">
        <v>0.5</v>
      </c>
    </row>
    <row r="24" spans="1:8" x14ac:dyDescent="0.25">
      <c r="A24" s="36"/>
      <c r="B24" s="37"/>
      <c r="C24" s="2" t="s">
        <v>21</v>
      </c>
      <c r="D24" s="2">
        <v>15</v>
      </c>
      <c r="E24" s="2">
        <v>2</v>
      </c>
      <c r="F24" s="9">
        <f t="shared" si="0"/>
        <v>0.13333333333333333</v>
      </c>
      <c r="G24" s="13">
        <f t="shared" si="1"/>
        <v>0.67731367731367731</v>
      </c>
      <c r="H24" s="13">
        <v>0.5</v>
      </c>
    </row>
    <row r="25" spans="1:8" x14ac:dyDescent="0.25">
      <c r="A25" s="36"/>
      <c r="B25" s="37"/>
      <c r="C25" s="2" t="s">
        <v>22</v>
      </c>
      <c r="D25" s="2">
        <v>78</v>
      </c>
      <c r="E25" s="2">
        <v>37</v>
      </c>
      <c r="F25" s="9">
        <f t="shared" si="0"/>
        <v>0.47435897435897434</v>
      </c>
      <c r="G25" s="13">
        <f t="shared" si="1"/>
        <v>0.67731367731367731</v>
      </c>
      <c r="H25" s="13">
        <v>0.5</v>
      </c>
    </row>
    <row r="26" spans="1:8" x14ac:dyDescent="0.25">
      <c r="A26" s="36"/>
      <c r="B26" s="37"/>
      <c r="C26" s="2" t="s">
        <v>23</v>
      </c>
      <c r="D26" s="2">
        <v>142</v>
      </c>
      <c r="E26" s="2">
        <v>115</v>
      </c>
      <c r="F26" s="9">
        <f t="shared" si="0"/>
        <v>0.8098591549295775</v>
      </c>
      <c r="G26" s="13">
        <f t="shared" si="1"/>
        <v>0.67731367731367731</v>
      </c>
      <c r="H26" s="13">
        <v>0.5</v>
      </c>
    </row>
    <row r="27" spans="1:8" x14ac:dyDescent="0.25">
      <c r="A27" s="38"/>
      <c r="B27" s="39"/>
      <c r="C27" s="3" t="s">
        <v>24</v>
      </c>
      <c r="D27" s="7">
        <f>SUM(D15:D26)</f>
        <v>904</v>
      </c>
      <c r="E27" s="7">
        <v>427</v>
      </c>
      <c r="F27" s="8">
        <f>E27/D27</f>
        <v>0.47234513274336282</v>
      </c>
      <c r="G27" s="13">
        <f t="shared" si="1"/>
        <v>0.67731367731367731</v>
      </c>
      <c r="H27" s="13">
        <v>0.5</v>
      </c>
    </row>
    <row r="28" spans="1:8" x14ac:dyDescent="0.25">
      <c r="A28" s="40"/>
      <c r="B28" s="41"/>
      <c r="C28" s="10" t="s">
        <v>25</v>
      </c>
      <c r="D28" s="7">
        <v>3663</v>
      </c>
      <c r="E28" s="7">
        <v>2481</v>
      </c>
      <c r="F28" s="8">
        <f t="shared" si="0"/>
        <v>0.67731367731367731</v>
      </c>
    </row>
  </sheetData>
  <mergeCells count="10">
    <mergeCell ref="A28:B28"/>
    <mergeCell ref="A7:B9"/>
    <mergeCell ref="A10:B14"/>
    <mergeCell ref="A15:B27"/>
    <mergeCell ref="A1:J1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</vt:lpstr>
      <vt:lpstr>Aruandesse2018</vt:lpstr>
      <vt:lpstr>Kirjeldus'17</vt:lpstr>
      <vt:lpstr>Aruandesse2017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2016-06-17T07:08:22Z</dcterms:created>
  <dcterms:modified xsi:type="dcterms:W3CDTF">2019-10-18T08:54:27Z</dcterms:modified>
</cp:coreProperties>
</file>