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Andmepäring exceli tabelid\Indikaatorid arvutamiseks_2019_raport\Usaldusvahemikud\Kodulehele\Psühhiaatria\"/>
    </mc:Choice>
  </mc:AlternateContent>
  <xr:revisionPtr revIDLastSave="0" documentId="13_ncr:1_{4E11E36C-2B3B-4F0C-8432-202D52BEFC5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irjeldus" sheetId="7" r:id="rId1"/>
    <sheet name="Aruandesse2018" sheetId="12" r:id="rId2"/>
    <sheet name="Kirjeldus'17" sheetId="13" r:id="rId3"/>
    <sheet name="Aruandesse2017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0" i="12" l="1"/>
  <c r="E40" i="12"/>
  <c r="C40" i="12"/>
  <c r="B40" i="12" l="1"/>
  <c r="H40" i="12" s="1"/>
  <c r="H39" i="12"/>
  <c r="F39" i="12"/>
  <c r="D39" i="12"/>
  <c r="H38" i="12"/>
  <c r="F38" i="12"/>
  <c r="D38" i="12"/>
  <c r="H37" i="12"/>
  <c r="F37" i="12"/>
  <c r="D37" i="12"/>
  <c r="H36" i="12"/>
  <c r="F36" i="12"/>
  <c r="D36" i="12"/>
  <c r="H35" i="12"/>
  <c r="F35" i="12"/>
  <c r="D35" i="12"/>
  <c r="H34" i="12"/>
  <c r="F34" i="12"/>
  <c r="D34" i="12"/>
  <c r="H33" i="12"/>
  <c r="F33" i="12"/>
  <c r="D33" i="12"/>
  <c r="H32" i="12"/>
  <c r="F32" i="12"/>
  <c r="D32" i="12"/>
  <c r="H31" i="12"/>
  <c r="F31" i="12"/>
  <c r="D31" i="12"/>
  <c r="H30" i="12"/>
  <c r="F30" i="12"/>
  <c r="D30" i="12"/>
  <c r="H29" i="12"/>
  <c r="F29" i="12"/>
  <c r="D29" i="12"/>
  <c r="H28" i="12"/>
  <c r="F28" i="12"/>
  <c r="D28" i="12"/>
  <c r="H27" i="12"/>
  <c r="F27" i="12"/>
  <c r="D27" i="12"/>
  <c r="H26" i="12"/>
  <c r="F26" i="12"/>
  <c r="D26" i="12"/>
  <c r="H25" i="12"/>
  <c r="F25" i="12"/>
  <c r="D25" i="12"/>
  <c r="H24" i="12"/>
  <c r="F24" i="12"/>
  <c r="D24" i="12"/>
  <c r="E20" i="12"/>
  <c r="C20" i="12"/>
  <c r="B20" i="12"/>
  <c r="E19" i="12"/>
  <c r="D19" i="12"/>
  <c r="J19" i="12" s="1"/>
  <c r="E18" i="12"/>
  <c r="D18" i="12"/>
  <c r="I18" i="12" s="1"/>
  <c r="E17" i="12"/>
  <c r="D17" i="12"/>
  <c r="J17" i="12" s="1"/>
  <c r="I16" i="12"/>
  <c r="E16" i="12"/>
  <c r="D16" i="12"/>
  <c r="J16" i="12" s="1"/>
  <c r="E15" i="12"/>
  <c r="D15" i="12"/>
  <c r="J15" i="12" s="1"/>
  <c r="E14" i="12"/>
  <c r="D14" i="12"/>
  <c r="I14" i="12" s="1"/>
  <c r="E13" i="12"/>
  <c r="D13" i="12"/>
  <c r="J13" i="12" s="1"/>
  <c r="E12" i="12"/>
  <c r="D12" i="12"/>
  <c r="J12" i="12" s="1"/>
  <c r="E11" i="12"/>
  <c r="D11" i="12"/>
  <c r="J11" i="12" s="1"/>
  <c r="E10" i="12"/>
  <c r="D10" i="12"/>
  <c r="I10" i="12" s="1"/>
  <c r="E9" i="12"/>
  <c r="D9" i="12"/>
  <c r="J9" i="12" s="1"/>
  <c r="I8" i="12"/>
  <c r="E8" i="12"/>
  <c r="D8" i="12"/>
  <c r="J8" i="12" s="1"/>
  <c r="E7" i="12"/>
  <c r="D7" i="12"/>
  <c r="J7" i="12" s="1"/>
  <c r="E6" i="12"/>
  <c r="D6" i="12"/>
  <c r="I6" i="12" s="1"/>
  <c r="E5" i="12"/>
  <c r="D5" i="12"/>
  <c r="J5" i="12" s="1"/>
  <c r="E4" i="12"/>
  <c r="D4" i="12"/>
  <c r="J4" i="12" s="1"/>
  <c r="I5" i="12" l="1"/>
  <c r="I13" i="12"/>
  <c r="I4" i="12"/>
  <c r="I12" i="12"/>
  <c r="I9" i="12"/>
  <c r="I17" i="12"/>
  <c r="D20" i="12"/>
  <c r="F12" i="12" s="1"/>
  <c r="I19" i="12"/>
  <c r="F8" i="12"/>
  <c r="I7" i="12"/>
  <c r="I11" i="12"/>
  <c r="I15" i="12"/>
  <c r="J6" i="12"/>
  <c r="J18" i="12"/>
  <c r="F13" i="12"/>
  <c r="F17" i="12"/>
  <c r="D40" i="12"/>
  <c r="F14" i="12"/>
  <c r="F18" i="12"/>
  <c r="F40" i="12"/>
  <c r="J10" i="12"/>
  <c r="J14" i="12"/>
  <c r="F6" i="12"/>
  <c r="F19" i="12"/>
  <c r="F11" i="12" l="1"/>
  <c r="F10" i="12"/>
  <c r="F4" i="12"/>
  <c r="F16" i="12"/>
  <c r="F9" i="12"/>
  <c r="F7" i="12"/>
  <c r="J20" i="12"/>
  <c r="F15" i="12"/>
  <c r="F5" i="12"/>
  <c r="I20" i="12"/>
  <c r="E20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4" i="8"/>
  <c r="F24" i="8" l="1"/>
  <c r="H24" i="8"/>
  <c r="F25" i="8"/>
  <c r="H25" i="8"/>
  <c r="H26" i="8" l="1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24" i="8"/>
  <c r="D25" i="8"/>
  <c r="B40" i="8"/>
  <c r="D40" i="8" s="1"/>
  <c r="C20" i="8"/>
  <c r="B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I19" i="8" l="1"/>
  <c r="J19" i="8"/>
  <c r="I7" i="8"/>
  <c r="J7" i="8"/>
  <c r="J8" i="8"/>
  <c r="I8" i="8"/>
  <c r="D20" i="8"/>
  <c r="F5" i="8" s="1"/>
  <c r="I11" i="8"/>
  <c r="J11" i="8"/>
  <c r="I15" i="8"/>
  <c r="J15" i="8"/>
  <c r="I4" i="8"/>
  <c r="J4" i="8"/>
  <c r="J12" i="8"/>
  <c r="I12" i="8"/>
  <c r="J16" i="8"/>
  <c r="I16" i="8"/>
  <c r="I5" i="8"/>
  <c r="J5" i="8"/>
  <c r="J9" i="8"/>
  <c r="I9" i="8"/>
  <c r="I13" i="8"/>
  <c r="J13" i="8"/>
  <c r="J17" i="8"/>
  <c r="I17" i="8"/>
  <c r="I6" i="8"/>
  <c r="J6" i="8"/>
  <c r="J10" i="8"/>
  <c r="I10" i="8"/>
  <c r="J14" i="8"/>
  <c r="I14" i="8"/>
  <c r="J18" i="8"/>
  <c r="I18" i="8"/>
  <c r="F19" i="8"/>
  <c r="F11" i="8"/>
  <c r="F40" i="8"/>
  <c r="H40" i="8"/>
  <c r="F16" i="8" l="1"/>
  <c r="F14" i="8"/>
  <c r="F17" i="8"/>
  <c r="F12" i="8"/>
  <c r="F18" i="8"/>
  <c r="J20" i="8"/>
  <c r="I20" i="8"/>
  <c r="F10" i="8"/>
  <c r="F13" i="8"/>
  <c r="F7" i="8"/>
  <c r="F8" i="8"/>
  <c r="F15" i="8"/>
  <c r="F6" i="8"/>
  <c r="F9" i="8"/>
  <c r="F4" i="8"/>
</calcChain>
</file>

<file path=xl/sharedStrings.xml><?xml version="1.0" encoding="utf-8"?>
<sst xmlns="http://schemas.openxmlformats.org/spreadsheetml/2006/main" count="106" uniqueCount="46">
  <si>
    <t>Lääne maakond</t>
  </si>
  <si>
    <t>Harju maakond</t>
  </si>
  <si>
    <t>Ida-Viru maakond</t>
  </si>
  <si>
    <t>Tartu maakond</t>
  </si>
  <si>
    <t>Pärnu maakond</t>
  </si>
  <si>
    <t>Põlva maakond</t>
  </si>
  <si>
    <t>Võru maakond</t>
  </si>
  <si>
    <t>Viljandi maakond</t>
  </si>
  <si>
    <t>Lääne-Viru maakond</t>
  </si>
  <si>
    <t>Järva maakond</t>
  </si>
  <si>
    <t>Jõgeva maakond</t>
  </si>
  <si>
    <t>Valga maakond</t>
  </si>
  <si>
    <t>Saare maakond</t>
  </si>
  <si>
    <t>Rapla maakond</t>
  </si>
  <si>
    <t>Hiiu maakond</t>
  </si>
  <si>
    <t>Psühhiaatria indikaator 2: Skisofreenia spektri psüühikahäiretega inimeste hõivatus tööga</t>
  </si>
  <si>
    <t>Isiku elukoha maakond andmete väljavõtmise hetkel</t>
  </si>
  <si>
    <t>Kokku:</t>
  </si>
  <si>
    <t>Määramata*</t>
  </si>
  <si>
    <t xml:space="preserve">12 kuud ravikindlustatud 2017. aastal </t>
  </si>
  <si>
    <t xml:space="preserve">4-6 kuud ravikindlustatud 2017. aastal </t>
  </si>
  <si>
    <t>1-3 kuud ravikindlustatud 2017. aastal</t>
  </si>
  <si>
    <t>* isiku elukoht on määramata (sh välismaa)</t>
  </si>
  <si>
    <t>alumine usaldusvahemik</t>
  </si>
  <si>
    <t>ülemine usaldusvahemik</t>
  </si>
  <si>
    <t>alumise usaldusvahemiku erinevus sagedusest</t>
  </si>
  <si>
    <t>ülemise usaldusvahemiku erinevus sagedusest</t>
  </si>
  <si>
    <t>95% usaldusvahemik</t>
  </si>
  <si>
    <t>2017.a osaliselt või täielikult ravikindlustatud isikud, arv</t>
  </si>
  <si>
    <t xml:space="preserve">12 kuud ravikindlustatud isikud 2017. aastal, oskaaal </t>
  </si>
  <si>
    <t>4-6 kuud ravikindlustatud isikud 2017. aastal, osakaal</t>
  </si>
  <si>
    <t>1-3 kuud ravikindlustatud isikud 2017. aastal, osakaal</t>
  </si>
  <si>
    <t>2013. -2017.a skisofreenia
patsiendid, kes on saanud psühhiaatrilist raviteenust (TTL 2065, 2058, 2060, 3004, 3031, 3032, 3033, 3100, 3015, 7617, 7626, 7627)</t>
  </si>
  <si>
    <t>2017.a osaliselt või täielikult tööga hõivatud skisofreenia diagnoosiga isikud, osakaal</t>
  </si>
  <si>
    <t>2017.a osaliselt või täielikult tööga hõivatud skisofreenia diagnoosiga isikud, arv</t>
  </si>
  <si>
    <t>2014. -2018.a skisofreenia
patsiendid, kes on saanud psühhiaatrilist raviteenust (TTL 2065, 2058, 2060, 3004, 3031, 3032, 3033, 3100, 3015, 7617, 7626, 7627)</t>
  </si>
  <si>
    <t>2018.a osaliselt või täielikult tööga hõivatud skisofreenia diagnoosiga isikud, arv</t>
  </si>
  <si>
    <t>2018.a osaliselt või täielikult tööga hõivatud skisofreenia diagnoosiga isikud, osakaal</t>
  </si>
  <si>
    <t>2018.a osaliselt või täielikult ravikindlustatud isikud, arv</t>
  </si>
  <si>
    <t xml:space="preserve">12 kuud ravikindlustatud 2018. aastal </t>
  </si>
  <si>
    <t xml:space="preserve">12 kuud ravikindlustatud isikud 2018. aastal, oskaaal </t>
  </si>
  <si>
    <t xml:space="preserve">4-6 kuud ravikindlustatud 2018. aastal </t>
  </si>
  <si>
    <t>4-6 kuud ravikindlustatud isikud 2018. aastal, osakaal</t>
  </si>
  <si>
    <t>1-3 kuud ravikindlustatud 2018. aastal</t>
  </si>
  <si>
    <t>1-3 kuud ravikindlustatud isikud 2018. aastal, osakaal</t>
  </si>
  <si>
    <t>95% UV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</si>
</sst>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4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rgb="FFFF33CC"/>
      <name val="Calibri"/>
      <family val="2"/>
      <charset val="186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  <charset val="186"/>
    </font>
    <font>
      <sz val="8"/>
      <name val="Arial"/>
      <family val="2"/>
      <charset val="186"/>
    </font>
    <font>
      <b/>
      <sz val="12"/>
      <color rgb="FF2E75B6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6">
    <xf numFmtId="0" fontId="0" fillId="0" borderId="0"/>
    <xf numFmtId="0" fontId="4" fillId="2" borderId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20" borderId="0" applyNumberFormat="0" applyBorder="0" applyAlignment="0" applyProtection="0"/>
    <xf numFmtId="0" fontId="14" fillId="23" borderId="1" applyNumberFormat="0" applyAlignment="0" applyProtection="0"/>
    <xf numFmtId="0" fontId="15" fillId="15" borderId="2" applyNumberFormat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2" fillId="13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  <xf numFmtId="0" fontId="21" fillId="0" borderId="6" applyNumberFormat="0" applyFill="0" applyAlignment="0" applyProtection="0"/>
    <xf numFmtId="0" fontId="21" fillId="21" borderId="0" applyNumberFormat="0" applyBorder="0" applyAlignment="0" applyProtection="0"/>
    <xf numFmtId="0" fontId="4" fillId="20" borderId="1" applyNumberFormat="0" applyFont="0" applyAlignment="0" applyProtection="0"/>
    <xf numFmtId="0" fontId="22" fillId="23" borderId="7" applyNumberFormat="0" applyAlignment="0" applyProtection="0"/>
    <xf numFmtId="4" fontId="4" fillId="27" borderId="1" applyNumberFormat="0" applyProtection="0">
      <alignment vertical="center"/>
    </xf>
    <xf numFmtId="4" fontId="25" fillId="28" borderId="1" applyNumberFormat="0" applyProtection="0">
      <alignment vertical="center"/>
    </xf>
    <xf numFmtId="4" fontId="4" fillId="28" borderId="1" applyNumberFormat="0" applyProtection="0">
      <alignment horizontal="left" vertical="center" indent="1"/>
    </xf>
    <xf numFmtId="0" fontId="8" fillId="27" borderId="8" applyNumberFormat="0" applyProtection="0">
      <alignment horizontal="left" vertical="top" indent="1"/>
    </xf>
    <xf numFmtId="4" fontId="4" fillId="29" borderId="1" applyNumberFormat="0" applyProtection="0">
      <alignment horizontal="left" vertical="center" indent="1"/>
    </xf>
    <xf numFmtId="4" fontId="4" fillId="30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9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4" fillId="41" borderId="1" applyNumberFormat="0" applyProtection="0">
      <alignment horizontal="right" vertical="center"/>
    </xf>
    <xf numFmtId="4" fontId="4" fillId="42" borderId="9" applyNumberFormat="0" applyProtection="0">
      <alignment horizontal="left" vertical="center" indent="1"/>
    </xf>
    <xf numFmtId="4" fontId="4" fillId="41" borderId="9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0" fontId="4" fillId="40" borderId="8" applyNumberFormat="0" applyProtection="0">
      <alignment horizontal="left" vertical="top" indent="1"/>
    </xf>
    <xf numFmtId="0" fontId="4" fillId="44" borderId="1" applyNumberFormat="0" applyProtection="0">
      <alignment horizontal="left" vertical="center" indent="1"/>
    </xf>
    <xf numFmtId="0" fontId="4" fillId="41" borderId="8" applyNumberFormat="0" applyProtection="0">
      <alignment horizontal="left" vertical="top" indent="1"/>
    </xf>
    <xf numFmtId="0" fontId="4" fillId="45" borderId="1" applyNumberFormat="0" applyProtection="0">
      <alignment horizontal="left" vertical="center" indent="1"/>
    </xf>
    <xf numFmtId="0" fontId="4" fillId="45" borderId="8" applyNumberFormat="0" applyProtection="0">
      <alignment horizontal="left" vertical="top" indent="1"/>
    </xf>
    <xf numFmtId="0" fontId="4" fillId="42" borderId="1" applyNumberFormat="0" applyProtection="0">
      <alignment horizontal="left" vertical="center" indent="1"/>
    </xf>
    <xf numFmtId="0" fontId="4" fillId="42" borderId="8" applyNumberFormat="0" applyProtection="0">
      <alignment horizontal="left" vertical="top" indent="1"/>
    </xf>
    <xf numFmtId="0" fontId="4" fillId="46" borderId="10" applyNumberFormat="0">
      <protection locked="0"/>
    </xf>
    <xf numFmtId="0" fontId="5" fillId="40" borderId="11" applyBorder="0"/>
    <xf numFmtId="4" fontId="6" fillId="47" borderId="8" applyNumberFormat="0" applyProtection="0">
      <alignment vertical="center"/>
    </xf>
    <xf numFmtId="4" fontId="25" fillId="48" borderId="12" applyNumberFormat="0" applyProtection="0">
      <alignment vertical="center"/>
    </xf>
    <xf numFmtId="4" fontId="6" fillId="43" borderId="8" applyNumberFormat="0" applyProtection="0">
      <alignment horizontal="left" vertical="center" indent="1"/>
    </xf>
    <xf numFmtId="0" fontId="6" fillId="47" borderId="8" applyNumberFormat="0" applyProtection="0">
      <alignment horizontal="left" vertical="top" indent="1"/>
    </xf>
    <xf numFmtId="4" fontId="4" fillId="0" borderId="1" applyNumberFormat="0" applyProtection="0">
      <alignment horizontal="right" vertical="center"/>
    </xf>
    <xf numFmtId="4" fontId="25" fillId="49" borderId="1" applyNumberFormat="0" applyProtection="0">
      <alignment horizontal="right" vertical="center"/>
    </xf>
    <xf numFmtId="4" fontId="4" fillId="29" borderId="1" applyNumberFormat="0" applyProtection="0">
      <alignment horizontal="left" vertical="center" indent="1"/>
    </xf>
    <xf numFmtId="0" fontId="6" fillId="41" borderId="8" applyNumberFormat="0" applyProtection="0">
      <alignment horizontal="left" vertical="top" indent="1"/>
    </xf>
    <xf numFmtId="4" fontId="9" fillId="50" borderId="9" applyNumberFormat="0" applyProtection="0">
      <alignment horizontal="left" vertical="center" indent="1"/>
    </xf>
    <xf numFmtId="0" fontId="4" fillId="51" borderId="12"/>
    <xf numFmtId="4" fontId="10" fillId="46" borderId="1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26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27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9" fontId="32" fillId="0" borderId="0" applyFont="0" applyFill="0" applyBorder="0" applyAlignment="0" applyProtection="0"/>
    <xf numFmtId="0" fontId="33" fillId="2" borderId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</cellStyleXfs>
  <cellXfs count="36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/>
    <xf numFmtId="0" fontId="3" fillId="0" borderId="0" xfId="0" applyFont="1" applyAlignment="1"/>
    <xf numFmtId="49" fontId="0" fillId="0" borderId="0" xfId="0" applyNumberFormat="1"/>
    <xf numFmtId="0" fontId="0" fillId="0" borderId="12" xfId="0" applyBorder="1"/>
    <xf numFmtId="0" fontId="28" fillId="0" borderId="0" xfId="0" applyFont="1" applyAlignment="1">
      <alignment horizontal="left" vertical="center"/>
    </xf>
    <xf numFmtId="0" fontId="31" fillId="0" borderId="12" xfId="0" applyFont="1" applyBorder="1" applyAlignment="1">
      <alignment horizontal="center" vertical="center" wrapText="1"/>
    </xf>
    <xf numFmtId="0" fontId="0" fillId="0" borderId="0" xfId="0" applyFill="1" applyBorder="1"/>
    <xf numFmtId="0" fontId="29" fillId="0" borderId="12" xfId="0" applyFont="1" applyBorder="1"/>
    <xf numFmtId="0" fontId="29" fillId="0" borderId="12" xfId="0" applyFont="1" applyFill="1" applyBorder="1"/>
    <xf numFmtId="9" fontId="0" fillId="0" borderId="12" xfId="0" applyNumberFormat="1" applyBorder="1"/>
    <xf numFmtId="3" fontId="29" fillId="0" borderId="12" xfId="0" applyNumberFormat="1" applyFont="1" applyBorder="1"/>
    <xf numFmtId="9" fontId="29" fillId="0" borderId="12" xfId="0" applyNumberFormat="1" applyFont="1" applyBorder="1"/>
    <xf numFmtId="0" fontId="29" fillId="0" borderId="12" xfId="0" applyFont="1" applyBorder="1" applyAlignment="1">
      <alignment horizontal="left" vertical="top" wrapText="1"/>
    </xf>
    <xf numFmtId="0" fontId="0" fillId="0" borderId="14" xfId="0" applyFill="1" applyBorder="1"/>
    <xf numFmtId="9" fontId="30" fillId="0" borderId="0" xfId="0" applyNumberFormat="1" applyFont="1"/>
    <xf numFmtId="9" fontId="32" fillId="0" borderId="12" xfId="160" applyFont="1" applyBorder="1" applyAlignment="1">
      <alignment horizontal="right"/>
    </xf>
    <xf numFmtId="0" fontId="31" fillId="0" borderId="12" xfId="0" applyFont="1" applyBorder="1" applyAlignment="1">
      <alignment vertical="center" wrapText="1"/>
    </xf>
    <xf numFmtId="9" fontId="29" fillId="0" borderId="12" xfId="160" applyFont="1" applyBorder="1" applyAlignment="1">
      <alignment horizontal="right"/>
    </xf>
    <xf numFmtId="0" fontId="30" fillId="0" borderId="0" xfId="0" applyFont="1" applyBorder="1" applyAlignment="1">
      <alignment horizontal="center" wrapText="1"/>
    </xf>
    <xf numFmtId="165" fontId="30" fillId="0" borderId="0" xfId="0" applyNumberFormat="1" applyFont="1"/>
    <xf numFmtId="164" fontId="30" fillId="0" borderId="0" xfId="0" applyNumberFormat="1" applyFont="1"/>
    <xf numFmtId="0" fontId="0" fillId="0" borderId="0" xfId="0" applyFill="1"/>
    <xf numFmtId="0" fontId="30" fillId="0" borderId="0" xfId="0" applyFont="1" applyFill="1" applyBorder="1" applyAlignment="1">
      <alignment horizontal="center" wrapText="1"/>
    </xf>
    <xf numFmtId="9" fontId="30" fillId="0" borderId="0" xfId="0" applyNumberFormat="1" applyFont="1" applyFill="1"/>
    <xf numFmtId="165" fontId="30" fillId="0" borderId="0" xfId="0" applyNumberFormat="1" applyFont="1" applyFill="1"/>
    <xf numFmtId="164" fontId="30" fillId="0" borderId="0" xfId="0" applyNumberFormat="1" applyFont="1" applyFill="1"/>
    <xf numFmtId="0" fontId="29" fillId="0" borderId="12" xfId="0" applyFont="1" applyFill="1" applyBorder="1" applyAlignment="1">
      <alignment horizontal="left" vertical="top" wrapText="1"/>
    </xf>
    <xf numFmtId="9" fontId="0" fillId="0" borderId="12" xfId="0" applyNumberFormat="1" applyFill="1" applyBorder="1"/>
    <xf numFmtId="0" fontId="0" fillId="0" borderId="12" xfId="0" applyFill="1" applyBorder="1"/>
    <xf numFmtId="9" fontId="29" fillId="0" borderId="12" xfId="0" applyNumberFormat="1" applyFont="1" applyFill="1" applyBorder="1"/>
    <xf numFmtId="3" fontId="29" fillId="0" borderId="12" xfId="0" applyNumberFormat="1" applyFont="1" applyFill="1" applyBorder="1"/>
  </cellXfs>
  <cellStyles count="186">
    <cellStyle name="Accent1 - 20%" xfId="3" xr:uid="{00000000-0005-0000-0000-000000000000}"/>
    <cellStyle name="Accent1 - 40%" xfId="4" xr:uid="{00000000-0005-0000-0000-000001000000}"/>
    <cellStyle name="Accent1 - 60%" xfId="5" xr:uid="{00000000-0005-0000-0000-000002000000}"/>
    <cellStyle name="Accent1 10" xfId="135" xr:uid="{00000000-0005-0000-0000-000003000000}"/>
    <cellStyle name="Accent1 11" xfId="136" xr:uid="{00000000-0005-0000-0000-000004000000}"/>
    <cellStyle name="Accent1 12" xfId="147" xr:uid="{00000000-0005-0000-0000-000005000000}"/>
    <cellStyle name="Accent1 13" xfId="148" xr:uid="{00000000-0005-0000-0000-000006000000}"/>
    <cellStyle name="Accent1 14" xfId="159" xr:uid="{00000000-0005-0000-0000-000007000000}"/>
    <cellStyle name="Accent1 15" xfId="162" xr:uid="{00000000-0005-0000-0000-000008000000}"/>
    <cellStyle name="Accent1 16" xfId="177" xr:uid="{00000000-0005-0000-0000-000009000000}"/>
    <cellStyle name="Accent1 17" xfId="179" xr:uid="{00000000-0005-0000-0000-00000A000000}"/>
    <cellStyle name="Accent1 18" xfId="180" xr:uid="{00000000-0005-0000-0000-00000B000000}"/>
    <cellStyle name="Accent1 2" xfId="2" xr:uid="{00000000-0005-0000-0000-00000C000000}"/>
    <cellStyle name="Accent1 3" xfId="86" xr:uid="{00000000-0005-0000-0000-00000D000000}"/>
    <cellStyle name="Accent1 4" xfId="97" xr:uid="{00000000-0005-0000-0000-00000E000000}"/>
    <cellStyle name="Accent1 5" xfId="99" xr:uid="{00000000-0005-0000-0000-00000F000000}"/>
    <cellStyle name="Accent1 6" xfId="110" xr:uid="{00000000-0005-0000-0000-000010000000}"/>
    <cellStyle name="Accent1 7" xfId="111" xr:uid="{00000000-0005-0000-0000-000011000000}"/>
    <cellStyle name="Accent1 8" xfId="122" xr:uid="{00000000-0005-0000-0000-000012000000}"/>
    <cellStyle name="Accent1 9" xfId="124" xr:uid="{00000000-0005-0000-0000-000013000000}"/>
    <cellStyle name="Accent2 - 20%" xfId="7" xr:uid="{00000000-0005-0000-0000-000014000000}"/>
    <cellStyle name="Accent2 - 40%" xfId="8" xr:uid="{00000000-0005-0000-0000-000015000000}"/>
    <cellStyle name="Accent2 - 60%" xfId="9" xr:uid="{00000000-0005-0000-0000-000016000000}"/>
    <cellStyle name="Accent2 10" xfId="134" xr:uid="{00000000-0005-0000-0000-000017000000}"/>
    <cellStyle name="Accent2 11" xfId="137" xr:uid="{00000000-0005-0000-0000-000018000000}"/>
    <cellStyle name="Accent2 12" xfId="146" xr:uid="{00000000-0005-0000-0000-000019000000}"/>
    <cellStyle name="Accent2 13" xfId="149" xr:uid="{00000000-0005-0000-0000-00001A000000}"/>
    <cellStyle name="Accent2 14" xfId="158" xr:uid="{00000000-0005-0000-0000-00001B000000}"/>
    <cellStyle name="Accent2 15" xfId="164" xr:uid="{00000000-0005-0000-0000-00001C000000}"/>
    <cellStyle name="Accent2 16" xfId="176" xr:uid="{00000000-0005-0000-0000-00001D000000}"/>
    <cellStyle name="Accent2 17" xfId="178" xr:uid="{00000000-0005-0000-0000-00001E000000}"/>
    <cellStyle name="Accent2 18" xfId="181" xr:uid="{00000000-0005-0000-0000-00001F000000}"/>
    <cellStyle name="Accent2 2" xfId="6" xr:uid="{00000000-0005-0000-0000-000020000000}"/>
    <cellStyle name="Accent2 3" xfId="87" xr:uid="{00000000-0005-0000-0000-000021000000}"/>
    <cellStyle name="Accent2 4" xfId="96" xr:uid="{00000000-0005-0000-0000-000022000000}"/>
    <cellStyle name="Accent2 5" xfId="100" xr:uid="{00000000-0005-0000-0000-000023000000}"/>
    <cellStyle name="Accent2 6" xfId="109" xr:uid="{00000000-0005-0000-0000-000024000000}"/>
    <cellStyle name="Accent2 7" xfId="112" xr:uid="{00000000-0005-0000-0000-000025000000}"/>
    <cellStyle name="Accent2 8" xfId="121" xr:uid="{00000000-0005-0000-0000-000026000000}"/>
    <cellStyle name="Accent2 9" xfId="125" xr:uid="{00000000-0005-0000-0000-000027000000}"/>
    <cellStyle name="Accent3 - 20%" xfId="11" xr:uid="{00000000-0005-0000-0000-000028000000}"/>
    <cellStyle name="Accent3 - 40%" xfId="12" xr:uid="{00000000-0005-0000-0000-000029000000}"/>
    <cellStyle name="Accent3 - 60%" xfId="13" xr:uid="{00000000-0005-0000-0000-00002A000000}"/>
    <cellStyle name="Accent3 10" xfId="133" xr:uid="{00000000-0005-0000-0000-00002B000000}"/>
    <cellStyle name="Accent3 11" xfId="138" xr:uid="{00000000-0005-0000-0000-00002C000000}"/>
    <cellStyle name="Accent3 12" xfId="145" xr:uid="{00000000-0005-0000-0000-00002D000000}"/>
    <cellStyle name="Accent3 13" xfId="150" xr:uid="{00000000-0005-0000-0000-00002E000000}"/>
    <cellStyle name="Accent3 14" xfId="157" xr:uid="{00000000-0005-0000-0000-00002F000000}"/>
    <cellStyle name="Accent3 15" xfId="165" xr:uid="{00000000-0005-0000-0000-000030000000}"/>
    <cellStyle name="Accent3 16" xfId="175" xr:uid="{00000000-0005-0000-0000-000031000000}"/>
    <cellStyle name="Accent3 17" xfId="163" xr:uid="{00000000-0005-0000-0000-000032000000}"/>
    <cellStyle name="Accent3 18" xfId="182" xr:uid="{00000000-0005-0000-0000-000033000000}"/>
    <cellStyle name="Accent3 2" xfId="10" xr:uid="{00000000-0005-0000-0000-000034000000}"/>
    <cellStyle name="Accent3 3" xfId="88" xr:uid="{00000000-0005-0000-0000-000035000000}"/>
    <cellStyle name="Accent3 4" xfId="95" xr:uid="{00000000-0005-0000-0000-000036000000}"/>
    <cellStyle name="Accent3 5" xfId="101" xr:uid="{00000000-0005-0000-0000-000037000000}"/>
    <cellStyle name="Accent3 6" xfId="108" xr:uid="{00000000-0005-0000-0000-000038000000}"/>
    <cellStyle name="Accent3 7" xfId="113" xr:uid="{00000000-0005-0000-0000-000039000000}"/>
    <cellStyle name="Accent3 8" xfId="120" xr:uid="{00000000-0005-0000-0000-00003A000000}"/>
    <cellStyle name="Accent3 9" xfId="126" xr:uid="{00000000-0005-0000-0000-00003B000000}"/>
    <cellStyle name="Accent4 - 20%" xfId="15" xr:uid="{00000000-0005-0000-0000-00003C000000}"/>
    <cellStyle name="Accent4 - 40%" xfId="16" xr:uid="{00000000-0005-0000-0000-00003D000000}"/>
    <cellStyle name="Accent4 - 60%" xfId="17" xr:uid="{00000000-0005-0000-0000-00003E000000}"/>
    <cellStyle name="Accent4 10" xfId="132" xr:uid="{00000000-0005-0000-0000-00003F000000}"/>
    <cellStyle name="Accent4 11" xfId="139" xr:uid="{00000000-0005-0000-0000-000040000000}"/>
    <cellStyle name="Accent4 12" xfId="144" xr:uid="{00000000-0005-0000-0000-000041000000}"/>
    <cellStyle name="Accent4 13" xfId="151" xr:uid="{00000000-0005-0000-0000-000042000000}"/>
    <cellStyle name="Accent4 14" xfId="156" xr:uid="{00000000-0005-0000-0000-000043000000}"/>
    <cellStyle name="Accent4 15" xfId="167" xr:uid="{00000000-0005-0000-0000-000044000000}"/>
    <cellStyle name="Accent4 16" xfId="174" xr:uid="{00000000-0005-0000-0000-000045000000}"/>
    <cellStyle name="Accent4 17" xfId="166" xr:uid="{00000000-0005-0000-0000-000046000000}"/>
    <cellStyle name="Accent4 18" xfId="183" xr:uid="{00000000-0005-0000-0000-000047000000}"/>
    <cellStyle name="Accent4 2" xfId="14" xr:uid="{00000000-0005-0000-0000-000048000000}"/>
    <cellStyle name="Accent4 3" xfId="89" xr:uid="{00000000-0005-0000-0000-000049000000}"/>
    <cellStyle name="Accent4 4" xfId="94" xr:uid="{00000000-0005-0000-0000-00004A000000}"/>
    <cellStyle name="Accent4 5" xfId="102" xr:uid="{00000000-0005-0000-0000-00004B000000}"/>
    <cellStyle name="Accent4 6" xfId="107" xr:uid="{00000000-0005-0000-0000-00004C000000}"/>
    <cellStyle name="Accent4 7" xfId="114" xr:uid="{00000000-0005-0000-0000-00004D000000}"/>
    <cellStyle name="Accent4 8" xfId="119" xr:uid="{00000000-0005-0000-0000-00004E000000}"/>
    <cellStyle name="Accent4 9" xfId="127" xr:uid="{00000000-0005-0000-0000-00004F000000}"/>
    <cellStyle name="Accent5 - 20%" xfId="19" xr:uid="{00000000-0005-0000-0000-000050000000}"/>
    <cellStyle name="Accent5 - 40%" xfId="20" xr:uid="{00000000-0005-0000-0000-000051000000}"/>
    <cellStyle name="Accent5 - 60%" xfId="21" xr:uid="{00000000-0005-0000-0000-000052000000}"/>
    <cellStyle name="Accent5 10" xfId="131" xr:uid="{00000000-0005-0000-0000-000053000000}"/>
    <cellStyle name="Accent5 11" xfId="140" xr:uid="{00000000-0005-0000-0000-000054000000}"/>
    <cellStyle name="Accent5 12" xfId="143" xr:uid="{00000000-0005-0000-0000-000055000000}"/>
    <cellStyle name="Accent5 13" xfId="152" xr:uid="{00000000-0005-0000-0000-000056000000}"/>
    <cellStyle name="Accent5 14" xfId="155" xr:uid="{00000000-0005-0000-0000-000057000000}"/>
    <cellStyle name="Accent5 15" xfId="169" xr:uid="{00000000-0005-0000-0000-000058000000}"/>
    <cellStyle name="Accent5 16" xfId="173" xr:uid="{00000000-0005-0000-0000-000059000000}"/>
    <cellStyle name="Accent5 17" xfId="168" xr:uid="{00000000-0005-0000-0000-00005A000000}"/>
    <cellStyle name="Accent5 18" xfId="184" xr:uid="{00000000-0005-0000-0000-00005B000000}"/>
    <cellStyle name="Accent5 2" xfId="18" xr:uid="{00000000-0005-0000-0000-00005C000000}"/>
    <cellStyle name="Accent5 3" xfId="90" xr:uid="{00000000-0005-0000-0000-00005D000000}"/>
    <cellStyle name="Accent5 4" xfId="93" xr:uid="{00000000-0005-0000-0000-00005E000000}"/>
    <cellStyle name="Accent5 5" xfId="103" xr:uid="{00000000-0005-0000-0000-00005F000000}"/>
    <cellStyle name="Accent5 6" xfId="106" xr:uid="{00000000-0005-0000-0000-000060000000}"/>
    <cellStyle name="Accent5 7" xfId="115" xr:uid="{00000000-0005-0000-0000-000061000000}"/>
    <cellStyle name="Accent5 8" xfId="118" xr:uid="{00000000-0005-0000-0000-000062000000}"/>
    <cellStyle name="Accent5 9" xfId="128" xr:uid="{00000000-0005-0000-0000-000063000000}"/>
    <cellStyle name="Accent6 - 20%" xfId="23" xr:uid="{00000000-0005-0000-0000-000064000000}"/>
    <cellStyle name="Accent6 - 40%" xfId="24" xr:uid="{00000000-0005-0000-0000-000065000000}"/>
    <cellStyle name="Accent6 - 60%" xfId="25" xr:uid="{00000000-0005-0000-0000-000066000000}"/>
    <cellStyle name="Accent6 10" xfId="130" xr:uid="{00000000-0005-0000-0000-000067000000}"/>
    <cellStyle name="Accent6 11" xfId="141" xr:uid="{00000000-0005-0000-0000-000068000000}"/>
    <cellStyle name="Accent6 12" xfId="142" xr:uid="{00000000-0005-0000-0000-000069000000}"/>
    <cellStyle name="Accent6 13" xfId="153" xr:uid="{00000000-0005-0000-0000-00006A000000}"/>
    <cellStyle name="Accent6 14" xfId="154" xr:uid="{00000000-0005-0000-0000-00006B000000}"/>
    <cellStyle name="Accent6 15" xfId="171" xr:uid="{00000000-0005-0000-0000-00006C000000}"/>
    <cellStyle name="Accent6 16" xfId="172" xr:uid="{00000000-0005-0000-0000-00006D000000}"/>
    <cellStyle name="Accent6 17" xfId="170" xr:uid="{00000000-0005-0000-0000-00006E000000}"/>
    <cellStyle name="Accent6 18" xfId="185" xr:uid="{00000000-0005-0000-0000-00006F000000}"/>
    <cellStyle name="Accent6 2" xfId="22" xr:uid="{00000000-0005-0000-0000-000070000000}"/>
    <cellStyle name="Accent6 3" xfId="91" xr:uid="{00000000-0005-0000-0000-000071000000}"/>
    <cellStyle name="Accent6 4" xfId="92" xr:uid="{00000000-0005-0000-0000-000072000000}"/>
    <cellStyle name="Accent6 5" xfId="104" xr:uid="{00000000-0005-0000-0000-000073000000}"/>
    <cellStyle name="Accent6 6" xfId="105" xr:uid="{00000000-0005-0000-0000-000074000000}"/>
    <cellStyle name="Accent6 7" xfId="116" xr:uid="{00000000-0005-0000-0000-000075000000}"/>
    <cellStyle name="Accent6 8" xfId="117" xr:uid="{00000000-0005-0000-0000-000076000000}"/>
    <cellStyle name="Accent6 9" xfId="129" xr:uid="{00000000-0005-0000-0000-000077000000}"/>
    <cellStyle name="Bad 2" xfId="26" xr:uid="{00000000-0005-0000-0000-000078000000}"/>
    <cellStyle name="Calculation 2" xfId="27" xr:uid="{00000000-0005-0000-0000-000079000000}"/>
    <cellStyle name="Check Cell 2" xfId="28" xr:uid="{00000000-0005-0000-0000-00007A000000}"/>
    <cellStyle name="Emphasis 1" xfId="29" xr:uid="{00000000-0005-0000-0000-00007B000000}"/>
    <cellStyle name="Emphasis 2" xfId="30" xr:uid="{00000000-0005-0000-0000-00007C000000}"/>
    <cellStyle name="Emphasis 3" xfId="31" xr:uid="{00000000-0005-0000-0000-00007D000000}"/>
    <cellStyle name="Good 2" xfId="32" xr:uid="{00000000-0005-0000-0000-00007E000000}"/>
    <cellStyle name="Heading 1 2" xfId="33" xr:uid="{00000000-0005-0000-0000-00007F000000}"/>
    <cellStyle name="Heading 2 2" xfId="34" xr:uid="{00000000-0005-0000-0000-000080000000}"/>
    <cellStyle name="Heading 3 2" xfId="35" xr:uid="{00000000-0005-0000-0000-000081000000}"/>
    <cellStyle name="Heading 4 2" xfId="36" xr:uid="{00000000-0005-0000-0000-000082000000}"/>
    <cellStyle name="Input 2" xfId="37" xr:uid="{00000000-0005-0000-0000-000083000000}"/>
    <cellStyle name="Linked Cell 2" xfId="38" xr:uid="{00000000-0005-0000-0000-000084000000}"/>
    <cellStyle name="Neutral 2" xfId="39" xr:uid="{00000000-0005-0000-0000-000085000000}"/>
    <cellStyle name="Normal" xfId="0" builtinId="0"/>
    <cellStyle name="Normal 2" xfId="1" xr:uid="{00000000-0005-0000-0000-000087000000}"/>
    <cellStyle name="Normal 3" xfId="98" xr:uid="{00000000-0005-0000-0000-000088000000}"/>
    <cellStyle name="Normal 4" xfId="123" xr:uid="{00000000-0005-0000-0000-000089000000}"/>
    <cellStyle name="Normal 5" xfId="161" xr:uid="{00000000-0005-0000-0000-00008A000000}"/>
    <cellStyle name="Note 2" xfId="40" xr:uid="{00000000-0005-0000-0000-00008B000000}"/>
    <cellStyle name="Output 2" xfId="41" xr:uid="{00000000-0005-0000-0000-00008C000000}"/>
    <cellStyle name="Percent" xfId="160" builtinId="5"/>
    <cellStyle name="SAPBEXaggData" xfId="42" xr:uid="{00000000-0005-0000-0000-00008E000000}"/>
    <cellStyle name="SAPBEXaggDataEmph" xfId="43" xr:uid="{00000000-0005-0000-0000-00008F000000}"/>
    <cellStyle name="SAPBEXaggItem" xfId="44" xr:uid="{00000000-0005-0000-0000-000090000000}"/>
    <cellStyle name="SAPBEXaggItemX" xfId="45" xr:uid="{00000000-0005-0000-0000-000091000000}"/>
    <cellStyle name="SAPBEXchaText" xfId="46" xr:uid="{00000000-0005-0000-0000-000092000000}"/>
    <cellStyle name="SAPBEXexcBad7" xfId="47" xr:uid="{00000000-0005-0000-0000-000093000000}"/>
    <cellStyle name="SAPBEXexcBad8" xfId="48" xr:uid="{00000000-0005-0000-0000-000094000000}"/>
    <cellStyle name="SAPBEXexcBad9" xfId="49" xr:uid="{00000000-0005-0000-0000-000095000000}"/>
    <cellStyle name="SAPBEXexcCritical4" xfId="50" xr:uid="{00000000-0005-0000-0000-000096000000}"/>
    <cellStyle name="SAPBEXexcCritical5" xfId="51" xr:uid="{00000000-0005-0000-0000-000097000000}"/>
    <cellStyle name="SAPBEXexcCritical6" xfId="52" xr:uid="{00000000-0005-0000-0000-000098000000}"/>
    <cellStyle name="SAPBEXexcGood1" xfId="53" xr:uid="{00000000-0005-0000-0000-000099000000}"/>
    <cellStyle name="SAPBEXexcGood2" xfId="54" xr:uid="{00000000-0005-0000-0000-00009A000000}"/>
    <cellStyle name="SAPBEXexcGood3" xfId="55" xr:uid="{00000000-0005-0000-0000-00009B000000}"/>
    <cellStyle name="SAPBEXfilterDrill" xfId="56" xr:uid="{00000000-0005-0000-0000-00009C000000}"/>
    <cellStyle name="SAPBEXfilterItem" xfId="57" xr:uid="{00000000-0005-0000-0000-00009D000000}"/>
    <cellStyle name="SAPBEXfilterText" xfId="58" xr:uid="{00000000-0005-0000-0000-00009E000000}"/>
    <cellStyle name="SAPBEXformats" xfId="59" xr:uid="{00000000-0005-0000-0000-00009F000000}"/>
    <cellStyle name="SAPBEXheaderItem" xfId="60" xr:uid="{00000000-0005-0000-0000-0000A0000000}"/>
    <cellStyle name="SAPBEXheaderText" xfId="61" xr:uid="{00000000-0005-0000-0000-0000A1000000}"/>
    <cellStyle name="SAPBEXHLevel0" xfId="62" xr:uid="{00000000-0005-0000-0000-0000A2000000}"/>
    <cellStyle name="SAPBEXHLevel0X" xfId="63" xr:uid="{00000000-0005-0000-0000-0000A3000000}"/>
    <cellStyle name="SAPBEXHLevel1" xfId="64" xr:uid="{00000000-0005-0000-0000-0000A4000000}"/>
    <cellStyle name="SAPBEXHLevel1X" xfId="65" xr:uid="{00000000-0005-0000-0000-0000A5000000}"/>
    <cellStyle name="SAPBEXHLevel2" xfId="66" xr:uid="{00000000-0005-0000-0000-0000A6000000}"/>
    <cellStyle name="SAPBEXHLevel2X" xfId="67" xr:uid="{00000000-0005-0000-0000-0000A7000000}"/>
    <cellStyle name="SAPBEXHLevel3" xfId="68" xr:uid="{00000000-0005-0000-0000-0000A8000000}"/>
    <cellStyle name="SAPBEXHLevel3X" xfId="69" xr:uid="{00000000-0005-0000-0000-0000A9000000}"/>
    <cellStyle name="SAPBEXinputData" xfId="70" xr:uid="{00000000-0005-0000-0000-0000AA000000}"/>
    <cellStyle name="SAPBEXItemHeader" xfId="71" xr:uid="{00000000-0005-0000-0000-0000AB000000}"/>
    <cellStyle name="SAPBEXresData" xfId="72" xr:uid="{00000000-0005-0000-0000-0000AC000000}"/>
    <cellStyle name="SAPBEXresDataEmph" xfId="73" xr:uid="{00000000-0005-0000-0000-0000AD000000}"/>
    <cellStyle name="SAPBEXresItem" xfId="74" xr:uid="{00000000-0005-0000-0000-0000AE000000}"/>
    <cellStyle name="SAPBEXresItemX" xfId="75" xr:uid="{00000000-0005-0000-0000-0000AF000000}"/>
    <cellStyle name="SAPBEXstdData" xfId="76" xr:uid="{00000000-0005-0000-0000-0000B0000000}"/>
    <cellStyle name="SAPBEXstdDataEmph" xfId="77" xr:uid="{00000000-0005-0000-0000-0000B1000000}"/>
    <cellStyle name="SAPBEXstdItem" xfId="78" xr:uid="{00000000-0005-0000-0000-0000B2000000}"/>
    <cellStyle name="SAPBEXstdItemX" xfId="79" xr:uid="{00000000-0005-0000-0000-0000B3000000}"/>
    <cellStyle name="SAPBEXtitle" xfId="80" xr:uid="{00000000-0005-0000-0000-0000B4000000}"/>
    <cellStyle name="SAPBEXunassignedItem" xfId="81" xr:uid="{00000000-0005-0000-0000-0000B5000000}"/>
    <cellStyle name="SAPBEXundefined" xfId="82" xr:uid="{00000000-0005-0000-0000-0000B6000000}"/>
    <cellStyle name="Sheet Title" xfId="83" xr:uid="{00000000-0005-0000-0000-0000B7000000}"/>
    <cellStyle name="Total 2" xfId="84" xr:uid="{00000000-0005-0000-0000-0000B8000000}"/>
    <cellStyle name="Warning Text 2" xfId="85" xr:uid="{00000000-0005-0000-0000-0000B9000000}"/>
  </cellStyles>
  <dxfs count="0"/>
  <tableStyles count="0" defaultTableStyle="TableStyleMedium9" defaultPivotStyle="PivotStyleLight16"/>
  <colors>
    <mruColors>
      <color rgb="FF00AB4E"/>
      <color rgb="FFCBDB2A"/>
      <color rgb="FF62BB46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3142502955155689E-2"/>
          <c:y val="3.1700403303245632E-2"/>
          <c:w val="0.90303351825973921"/>
          <c:h val="0.6172284268286768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Aruandesse2018!$D$3</c:f>
              <c:strCache>
                <c:ptCount val="1"/>
                <c:pt idx="0">
                  <c:v>2018.a osaliselt või täielikult tööga hõivatud skisofreenia diagnoosiga isikud,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E2A-48CF-8A39-4290CBBD262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E2A-48CF-8A39-4290CBBD262D}"/>
              </c:ext>
            </c:extLst>
          </c:dPt>
          <c:dPt>
            <c:idx val="13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algn="ctr" rotWithShape="0">
                  <a:srgbClr val="5B9BD5"/>
                </a:outerShdw>
                <a:softEdge rad="0"/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DE2A-48CF-8A39-4290CBBD262D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E2A-48CF-8A39-4290CBBD262D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Aruandesse2018!$J$4:$J$19</c:f>
                <c:numCache>
                  <c:formatCode>General</c:formatCode>
                  <c:ptCount val="16"/>
                  <c:pt idx="0">
                    <c:v>1.338483196584761E-2</c:v>
                  </c:pt>
                  <c:pt idx="1">
                    <c:v>0.10876969884215354</c:v>
                  </c:pt>
                  <c:pt idx="2">
                    <c:v>2.1708307105298807E-2</c:v>
                  </c:pt>
                  <c:pt idx="3">
                    <c:v>3.9647573930754826E-2</c:v>
                  </c:pt>
                  <c:pt idx="4">
                    <c:v>5.7588668876228738E-2</c:v>
                  </c:pt>
                  <c:pt idx="5">
                    <c:v>4.8953647308996762E-2</c:v>
                  </c:pt>
                  <c:pt idx="6">
                    <c:v>3.7636453439081313E-2</c:v>
                  </c:pt>
                  <c:pt idx="7">
                    <c:v>4.8670167395179598E-2</c:v>
                  </c:pt>
                  <c:pt idx="8">
                    <c:v>3.2895063846783423E-2</c:v>
                  </c:pt>
                  <c:pt idx="9">
                    <c:v>5.5442857817919133E-2</c:v>
                  </c:pt>
                  <c:pt idx="10">
                    <c:v>4.3017053044399289E-2</c:v>
                  </c:pt>
                  <c:pt idx="11">
                    <c:v>2.4937373786390438E-2</c:v>
                  </c:pt>
                  <c:pt idx="12">
                    <c:v>4.3598106777134049E-2</c:v>
                  </c:pt>
                  <c:pt idx="13">
                    <c:v>4.1990157952120272E-2</c:v>
                  </c:pt>
                  <c:pt idx="14">
                    <c:v>4.2343269117606525E-2</c:v>
                  </c:pt>
                  <c:pt idx="15">
                    <c:v>8.048053472017222E-2</c:v>
                  </c:pt>
                </c:numCache>
              </c:numRef>
            </c:plus>
            <c:minus>
              <c:numRef>
                <c:f>Aruandesse2018!$I$4:$I$19</c:f>
                <c:numCache>
                  <c:formatCode>General</c:formatCode>
                  <c:ptCount val="16"/>
                  <c:pt idx="0">
                    <c:v>1.3161679510888036E-2</c:v>
                  </c:pt>
                  <c:pt idx="1">
                    <c:v>8.4732696186102963E-2</c:v>
                  </c:pt>
                  <c:pt idx="2">
                    <c:v>2.0068034583558991E-2</c:v>
                  </c:pt>
                  <c:pt idx="3">
                    <c:v>3.4558083253714456E-2</c:v>
                  </c:pt>
                  <c:pt idx="4">
                    <c:v>4.7306673143361538E-2</c:v>
                  </c:pt>
                  <c:pt idx="5">
                    <c:v>4.062384291008922E-2</c:v>
                  </c:pt>
                  <c:pt idx="6">
                    <c:v>3.4028063933578517E-2</c:v>
                  </c:pt>
                  <c:pt idx="7">
                    <c:v>4.0363723715957117E-2</c:v>
                  </c:pt>
                  <c:pt idx="8">
                    <c:v>3.0313962514529336E-2</c:v>
                  </c:pt>
                  <c:pt idx="9">
                    <c:v>4.8889317652136444E-2</c:v>
                  </c:pt>
                  <c:pt idx="10">
                    <c:v>3.7079628139924853E-2</c:v>
                  </c:pt>
                  <c:pt idx="11">
                    <c:v>2.3751653947685358E-2</c:v>
                  </c:pt>
                  <c:pt idx="12">
                    <c:v>3.5775239088184113E-2</c:v>
                  </c:pt>
                  <c:pt idx="13">
                    <c:v>3.7383960574881109E-2</c:v>
                  </c:pt>
                  <c:pt idx="14">
                    <c:v>3.6782524610348283E-2</c:v>
                  </c:pt>
                  <c:pt idx="15">
                    <c:v>5.040757247871086E-2</c:v>
                  </c:pt>
                </c:numCache>
              </c:numRef>
            </c:minus>
          </c:errBars>
          <c:cat>
            <c:strRef>
              <c:f>Aruandesse2018!$A$4:$A$19</c:f>
              <c:strCache>
                <c:ptCount val="16"/>
                <c:pt idx="0">
                  <c:v>Harju maakond</c:v>
                </c:pt>
                <c:pt idx="1">
                  <c:v>Hiiu maakond</c:v>
                </c:pt>
                <c:pt idx="2">
                  <c:v>Ida-Viru maakond</c:v>
                </c:pt>
                <c:pt idx="3">
                  <c:v>Jõgeva maakond</c:v>
                </c:pt>
                <c:pt idx="4">
                  <c:v>Järva maakond</c:v>
                </c:pt>
                <c:pt idx="5">
                  <c:v>Lääne maakond</c:v>
                </c:pt>
                <c:pt idx="6">
                  <c:v>Lääne-Viru maakond</c:v>
                </c:pt>
                <c:pt idx="7">
                  <c:v>Põlva maakond</c:v>
                </c:pt>
                <c:pt idx="8">
                  <c:v>Pärnu maakond</c:v>
                </c:pt>
                <c:pt idx="9">
                  <c:v>Rapla maakond</c:v>
                </c:pt>
                <c:pt idx="10">
                  <c:v>Saare maakond</c:v>
                </c:pt>
                <c:pt idx="11">
                  <c:v>Tartu maakond</c:v>
                </c:pt>
                <c:pt idx="12">
                  <c:v>Valga maakond</c:v>
                </c:pt>
                <c:pt idx="13">
                  <c:v>Viljandi maakond</c:v>
                </c:pt>
                <c:pt idx="14">
                  <c:v>Võru maakond</c:v>
                </c:pt>
                <c:pt idx="15">
                  <c:v>Määramata*</c:v>
                </c:pt>
              </c:strCache>
            </c:strRef>
          </c:cat>
          <c:val>
            <c:numRef>
              <c:f>Aruandesse2018!$D$4:$D$19</c:f>
              <c:numCache>
                <c:formatCode>0%</c:formatCode>
                <c:ptCount val="16"/>
                <c:pt idx="0">
                  <c:v>0.35498095810783725</c:v>
                </c:pt>
                <c:pt idx="1">
                  <c:v>0.25333333333333335</c:v>
                </c:pt>
                <c:pt idx="2">
                  <c:v>0.19943019943019943</c:v>
                </c:pt>
                <c:pt idx="3">
                  <c:v>0.20134228187919462</c:v>
                </c:pt>
                <c:pt idx="4">
                  <c:v>0.19909502262443438</c:v>
                </c:pt>
                <c:pt idx="5">
                  <c:v>0.18466898954703834</c:v>
                </c:pt>
                <c:pt idx="6">
                  <c:v>0.24175824175824176</c:v>
                </c:pt>
                <c:pt idx="7">
                  <c:v>0.18339100346020762</c:v>
                </c:pt>
                <c:pt idx="8">
                  <c:v>0.25447042640990369</c:v>
                </c:pt>
                <c:pt idx="9">
                  <c:v>0.26470588235294118</c:v>
                </c:pt>
                <c:pt idx="10">
                  <c:v>0.20104438642297651</c:v>
                </c:pt>
                <c:pt idx="11">
                  <c:v>0.29275578790141898</c:v>
                </c:pt>
                <c:pt idx="12">
                  <c:v>0.16109422492401215</c:v>
                </c:pt>
                <c:pt idx="13">
                  <c:v>0.23569794050343248</c:v>
                </c:pt>
                <c:pt idx="14">
                  <c:v>0.20698254364089774</c:v>
                </c:pt>
                <c:pt idx="15">
                  <c:v>0.11702127659574468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E2A-48CF-8A39-4290CBBD2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2"/>
          <c:order val="1"/>
          <c:tx>
            <c:v>2018 Eesti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Aruandesse2018!$A$4:$A$19</c:f>
              <c:strCache>
                <c:ptCount val="16"/>
                <c:pt idx="0">
                  <c:v>Harju maakond</c:v>
                </c:pt>
                <c:pt idx="1">
                  <c:v>Hiiu maakond</c:v>
                </c:pt>
                <c:pt idx="2">
                  <c:v>Ida-Viru maakond</c:v>
                </c:pt>
                <c:pt idx="3">
                  <c:v>Jõgeva maakond</c:v>
                </c:pt>
                <c:pt idx="4">
                  <c:v>Järva maakond</c:v>
                </c:pt>
                <c:pt idx="5">
                  <c:v>Lääne maakond</c:v>
                </c:pt>
                <c:pt idx="6">
                  <c:v>Lääne-Viru maakond</c:v>
                </c:pt>
                <c:pt idx="7">
                  <c:v>Põlva maakond</c:v>
                </c:pt>
                <c:pt idx="8">
                  <c:v>Pärnu maakond</c:v>
                </c:pt>
                <c:pt idx="9">
                  <c:v>Rapla maakond</c:v>
                </c:pt>
                <c:pt idx="10">
                  <c:v>Saare maakond</c:v>
                </c:pt>
                <c:pt idx="11">
                  <c:v>Tartu maakond</c:v>
                </c:pt>
                <c:pt idx="12">
                  <c:v>Valga maakond</c:v>
                </c:pt>
                <c:pt idx="13">
                  <c:v>Viljandi maakond</c:v>
                </c:pt>
                <c:pt idx="14">
                  <c:v>Võru maakond</c:v>
                </c:pt>
                <c:pt idx="15">
                  <c:v>Määramata*</c:v>
                </c:pt>
              </c:strCache>
            </c:strRef>
          </c:cat>
          <c:val>
            <c:numRef>
              <c:f>Aruandesse2018!$F$4:$F$19</c:f>
              <c:numCache>
                <c:formatCode>0%</c:formatCode>
                <c:ptCount val="16"/>
                <c:pt idx="0">
                  <c:v>0.2792483660130719</c:v>
                </c:pt>
                <c:pt idx="1">
                  <c:v>0.2792483660130719</c:v>
                </c:pt>
                <c:pt idx="2">
                  <c:v>0.2792483660130719</c:v>
                </c:pt>
                <c:pt idx="3">
                  <c:v>0.2792483660130719</c:v>
                </c:pt>
                <c:pt idx="4">
                  <c:v>0.2792483660130719</c:v>
                </c:pt>
                <c:pt idx="5">
                  <c:v>0.2792483660130719</c:v>
                </c:pt>
                <c:pt idx="6">
                  <c:v>0.2792483660130719</c:v>
                </c:pt>
                <c:pt idx="7">
                  <c:v>0.2792483660130719</c:v>
                </c:pt>
                <c:pt idx="8">
                  <c:v>0.2792483660130719</c:v>
                </c:pt>
                <c:pt idx="9">
                  <c:v>0.2792483660130719</c:v>
                </c:pt>
                <c:pt idx="10">
                  <c:v>0.2792483660130719</c:v>
                </c:pt>
                <c:pt idx="11">
                  <c:v>0.2792483660130719</c:v>
                </c:pt>
                <c:pt idx="12">
                  <c:v>0.2792483660130719</c:v>
                </c:pt>
                <c:pt idx="13">
                  <c:v>0.2792483660130719</c:v>
                </c:pt>
                <c:pt idx="14">
                  <c:v>0.2792483660130719</c:v>
                </c:pt>
                <c:pt idx="15">
                  <c:v>0.2792483660130719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E2A-48CF-8A39-4290CBBD262D}"/>
            </c:ext>
          </c:extLst>
        </c:ser>
        <c:ser>
          <c:idx val="0"/>
          <c:order val="2"/>
          <c:tx>
            <c:strRef>
              <c:f>Aruandesse2017!$D$3</c:f>
              <c:strCache>
                <c:ptCount val="1"/>
                <c:pt idx="0">
                  <c:v>2017.a osaliselt või täielikult tööga hõivatud skisofreenia diagnoosiga isikud, osakaal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strRef>
              <c:f>Aruandesse2018!$A$4:$A$19</c:f>
              <c:strCache>
                <c:ptCount val="16"/>
                <c:pt idx="0">
                  <c:v>Harju maakond</c:v>
                </c:pt>
                <c:pt idx="1">
                  <c:v>Hiiu maakond</c:v>
                </c:pt>
                <c:pt idx="2">
                  <c:v>Ida-Viru maakond</c:v>
                </c:pt>
                <c:pt idx="3">
                  <c:v>Jõgeva maakond</c:v>
                </c:pt>
                <c:pt idx="4">
                  <c:v>Järva maakond</c:v>
                </c:pt>
                <c:pt idx="5">
                  <c:v>Lääne maakond</c:v>
                </c:pt>
                <c:pt idx="6">
                  <c:v>Lääne-Viru maakond</c:v>
                </c:pt>
                <c:pt idx="7">
                  <c:v>Põlva maakond</c:v>
                </c:pt>
                <c:pt idx="8">
                  <c:v>Pärnu maakond</c:v>
                </c:pt>
                <c:pt idx="9">
                  <c:v>Rapla maakond</c:v>
                </c:pt>
                <c:pt idx="10">
                  <c:v>Saare maakond</c:v>
                </c:pt>
                <c:pt idx="11">
                  <c:v>Tartu maakond</c:v>
                </c:pt>
                <c:pt idx="12">
                  <c:v>Valga maakond</c:v>
                </c:pt>
                <c:pt idx="13">
                  <c:v>Viljandi maakond</c:v>
                </c:pt>
                <c:pt idx="14">
                  <c:v>Võru maakond</c:v>
                </c:pt>
                <c:pt idx="15">
                  <c:v>Määramata*</c:v>
                </c:pt>
              </c:strCache>
            </c:strRef>
          </c:cat>
          <c:val>
            <c:numRef>
              <c:f>Aruandesse2017!$D$4:$D$19</c:f>
              <c:numCache>
                <c:formatCode>0%</c:formatCode>
                <c:ptCount val="16"/>
                <c:pt idx="0">
                  <c:v>0.35469657520528741</c:v>
                </c:pt>
                <c:pt idx="1">
                  <c:v>0.32432432432432434</c:v>
                </c:pt>
                <c:pt idx="2">
                  <c:v>0.18550106609808104</c:v>
                </c:pt>
                <c:pt idx="3">
                  <c:v>0.2</c:v>
                </c:pt>
                <c:pt idx="4">
                  <c:v>0.18072289156626506</c:v>
                </c:pt>
                <c:pt idx="5">
                  <c:v>0.17391304347826086</c:v>
                </c:pt>
                <c:pt idx="6">
                  <c:v>0.22627737226277372</c:v>
                </c:pt>
                <c:pt idx="7">
                  <c:v>0.19463087248322147</c:v>
                </c:pt>
                <c:pt idx="8">
                  <c:v>0.2541436464088398</c:v>
                </c:pt>
                <c:pt idx="9">
                  <c:v>0.2391304347826087</c:v>
                </c:pt>
                <c:pt idx="10">
                  <c:v>0.18407960199004975</c:v>
                </c:pt>
                <c:pt idx="11">
                  <c:v>0.27375565610859731</c:v>
                </c:pt>
                <c:pt idx="12">
                  <c:v>0.17484662576687116</c:v>
                </c:pt>
                <c:pt idx="13">
                  <c:v>0.23271889400921658</c:v>
                </c:pt>
                <c:pt idx="14">
                  <c:v>0.20671834625322996</c:v>
                </c:pt>
                <c:pt idx="15">
                  <c:v>5.1020408163265307E-2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AA2-4606-8402-D2AB092D3F66}"/>
            </c:ext>
          </c:extLst>
        </c:ser>
        <c:ser>
          <c:idx val="1"/>
          <c:order val="3"/>
          <c:tx>
            <c:v>2017 Eesti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Aruandesse2018!$A$4:$A$19</c:f>
              <c:strCache>
                <c:ptCount val="16"/>
                <c:pt idx="0">
                  <c:v>Harju maakond</c:v>
                </c:pt>
                <c:pt idx="1">
                  <c:v>Hiiu maakond</c:v>
                </c:pt>
                <c:pt idx="2">
                  <c:v>Ida-Viru maakond</c:v>
                </c:pt>
                <c:pt idx="3">
                  <c:v>Jõgeva maakond</c:v>
                </c:pt>
                <c:pt idx="4">
                  <c:v>Järva maakond</c:v>
                </c:pt>
                <c:pt idx="5">
                  <c:v>Lääne maakond</c:v>
                </c:pt>
                <c:pt idx="6">
                  <c:v>Lääne-Viru maakond</c:v>
                </c:pt>
                <c:pt idx="7">
                  <c:v>Põlva maakond</c:v>
                </c:pt>
                <c:pt idx="8">
                  <c:v>Pärnu maakond</c:v>
                </c:pt>
                <c:pt idx="9">
                  <c:v>Rapla maakond</c:v>
                </c:pt>
                <c:pt idx="10">
                  <c:v>Saare maakond</c:v>
                </c:pt>
                <c:pt idx="11">
                  <c:v>Tartu maakond</c:v>
                </c:pt>
                <c:pt idx="12">
                  <c:v>Valga maakond</c:v>
                </c:pt>
                <c:pt idx="13">
                  <c:v>Viljandi maakond</c:v>
                </c:pt>
                <c:pt idx="14">
                  <c:v>Võru maakond</c:v>
                </c:pt>
                <c:pt idx="15">
                  <c:v>Määramata*</c:v>
                </c:pt>
              </c:strCache>
            </c:strRef>
          </c:cat>
          <c:val>
            <c:numRef>
              <c:f>Aruandesse2017!$F$4:$F$19</c:f>
              <c:numCache>
                <c:formatCode>0%</c:formatCode>
                <c:ptCount val="16"/>
                <c:pt idx="0">
                  <c:v>0.27287502031529337</c:v>
                </c:pt>
                <c:pt idx="1">
                  <c:v>0.27287502031529337</c:v>
                </c:pt>
                <c:pt idx="2">
                  <c:v>0.27287502031529337</c:v>
                </c:pt>
                <c:pt idx="3">
                  <c:v>0.27287502031529337</c:v>
                </c:pt>
                <c:pt idx="4">
                  <c:v>0.27287502031529337</c:v>
                </c:pt>
                <c:pt idx="5">
                  <c:v>0.27287502031529337</c:v>
                </c:pt>
                <c:pt idx="6">
                  <c:v>0.27287502031529337</c:v>
                </c:pt>
                <c:pt idx="7">
                  <c:v>0.27287502031529337</c:v>
                </c:pt>
                <c:pt idx="8">
                  <c:v>0.27287502031529337</c:v>
                </c:pt>
                <c:pt idx="9">
                  <c:v>0.27287502031529337</c:v>
                </c:pt>
                <c:pt idx="10">
                  <c:v>0.27287502031529337</c:v>
                </c:pt>
                <c:pt idx="11">
                  <c:v>0.27287502031529337</c:v>
                </c:pt>
                <c:pt idx="12">
                  <c:v>0.27287502031529337</c:v>
                </c:pt>
                <c:pt idx="13">
                  <c:v>0.27287502031529337</c:v>
                </c:pt>
                <c:pt idx="14">
                  <c:v>0.27287502031529337</c:v>
                </c:pt>
                <c:pt idx="15">
                  <c:v>0.27287502031529337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AA2-4606-8402-D2AB092D3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100"/>
        <c:noMultiLvlLbl val="0"/>
      </c:catAx>
      <c:valAx>
        <c:axId val="216677472"/>
        <c:scaling>
          <c:orientation val="minMax"/>
          <c:max val="0.5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9.5018143985986878E-3"/>
          <c:y val="0.85575403099755076"/>
          <c:w val="0.98151182218056965"/>
          <c:h val="0.13734941852666874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3142502955155689E-2"/>
          <c:y val="3.1700403303245632E-2"/>
          <c:w val="0.90303351825973921"/>
          <c:h val="0.6172284268286768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Aruandesse2017!$D$3</c:f>
              <c:strCache>
                <c:ptCount val="1"/>
                <c:pt idx="0">
                  <c:v>2017.a osaliselt või täielikult tööga hõivatud skisofreenia diagnoosiga isikud,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988-4F2A-A175-14ADCB5A5D1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988-4F2A-A175-14ADCB5A5D1F}"/>
              </c:ext>
            </c:extLst>
          </c:dPt>
          <c:dPt>
            <c:idx val="13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algn="ctr" rotWithShape="0">
                  <a:srgbClr val="5B9BD5"/>
                </a:outerShdw>
                <a:softEdge rad="0"/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2988-4F2A-A175-14ADCB5A5D1F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988-4F2A-A175-14ADCB5A5D1F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Aruandesse2017!$J$4:$J$19</c:f>
                <c:numCache>
                  <c:formatCode>General</c:formatCode>
                  <c:ptCount val="16"/>
                  <c:pt idx="0">
                    <c:v>1.3377256865709619E-2</c:v>
                  </c:pt>
                  <c:pt idx="1">
                    <c:v>0.11302245034788</c:v>
                  </c:pt>
                  <c:pt idx="2">
                    <c:v>2.1157124509549541E-2</c:v>
                  </c:pt>
                  <c:pt idx="3">
                    <c:v>3.8748522968918953E-2</c:v>
                  </c:pt>
                  <c:pt idx="4">
                    <c:v>5.2527339284199642E-2</c:v>
                  </c:pt>
                  <c:pt idx="5">
                    <c:v>4.7025475925544458E-2</c:v>
                  </c:pt>
                  <c:pt idx="6">
                    <c:v>3.686765563656752E-2</c:v>
                  </c:pt>
                  <c:pt idx="7">
                    <c:v>4.8719460583607266E-2</c:v>
                  </c:pt>
                  <c:pt idx="8">
                    <c:v>3.2953970771800734E-2</c:v>
                  </c:pt>
                  <c:pt idx="9">
                    <c:v>5.3685402212727107E-2</c:v>
                  </c:pt>
                  <c:pt idx="10">
                    <c:v>4.0813420668100536E-2</c:v>
                  </c:pt>
                  <c:pt idx="11">
                    <c:v>2.4627051205457495E-2</c:v>
                  </c:pt>
                  <c:pt idx="12">
                    <c:v>4.4952584347531827E-2</c:v>
                  </c:pt>
                  <c:pt idx="13">
                    <c:v>4.1994974541729346E-2</c:v>
                  </c:pt>
                  <c:pt idx="14">
                    <c:v>4.3132638982072286E-2</c:v>
                  </c:pt>
                  <c:pt idx="15">
                    <c:v>6.2903939904425193E-2</c:v>
                  </c:pt>
                </c:numCache>
              </c:numRef>
            </c:plus>
            <c:minus>
              <c:numRef>
                <c:f>Aruandesse2017!$I$4:$I$19</c:f>
                <c:numCache>
                  <c:formatCode>General</c:formatCode>
                  <c:ptCount val="16"/>
                  <c:pt idx="0">
                    <c:v>1.315384579303519E-2</c:v>
                  </c:pt>
                  <c:pt idx="1">
                    <c:v>9.568340568680303E-2</c:v>
                  </c:pt>
                  <c:pt idx="2">
                    <c:v>1.944448727806608E-2</c:v>
                  </c:pt>
                  <c:pt idx="3">
                    <c:v>3.3832434695112212E-2</c:v>
                  </c:pt>
                  <c:pt idx="4">
                    <c:v>4.2825726587999963E-2</c:v>
                  </c:pt>
                  <c:pt idx="5">
                    <c:v>3.8752866277757425E-2</c:v>
                  </c:pt>
                  <c:pt idx="6">
                    <c:v>3.3056814894148578E-2</c:v>
                  </c:pt>
                  <c:pt idx="7">
                    <c:v>4.0946782673271676E-2</c:v>
                  </c:pt>
                  <c:pt idx="8">
                    <c:v>3.0358781319503703E-2</c:v>
                  </c:pt>
                  <c:pt idx="9">
                    <c:v>4.6523377843165292E-2</c:v>
                  </c:pt>
                  <c:pt idx="10">
                    <c:v>3.4832807866541887E-2</c:v>
                  </c:pt>
                  <c:pt idx="11">
                    <c:v>2.3319970874527196E-2</c:v>
                  </c:pt>
                  <c:pt idx="12">
                    <c:v>3.7378895565856968E-2</c:v>
                  </c:pt>
                  <c:pt idx="13">
                    <c:v>3.7304942551506626E-2</c:v>
                  </c:pt>
                  <c:pt idx="14">
                    <c:v>3.7367514353389697E-2</c:v>
                  </c:pt>
                  <c:pt idx="15">
                    <c:v>2.9033060885615514E-2</c:v>
                  </c:pt>
                </c:numCache>
              </c:numRef>
            </c:minus>
          </c:errBars>
          <c:cat>
            <c:strRef>
              <c:f>Aruandesse2017!$A$4:$A$19</c:f>
              <c:strCache>
                <c:ptCount val="16"/>
                <c:pt idx="0">
                  <c:v>Harju maakond</c:v>
                </c:pt>
                <c:pt idx="1">
                  <c:v>Hiiu maakond</c:v>
                </c:pt>
                <c:pt idx="2">
                  <c:v>Ida-Viru maakond</c:v>
                </c:pt>
                <c:pt idx="3">
                  <c:v>Jõgeva maakond</c:v>
                </c:pt>
                <c:pt idx="4">
                  <c:v>Järva maakond</c:v>
                </c:pt>
                <c:pt idx="5">
                  <c:v>Lääne maakond</c:v>
                </c:pt>
                <c:pt idx="6">
                  <c:v>Lääne-Viru maakond</c:v>
                </c:pt>
                <c:pt idx="7">
                  <c:v>Põlva maakond</c:v>
                </c:pt>
                <c:pt idx="8">
                  <c:v>Pärnu maakond</c:v>
                </c:pt>
                <c:pt idx="9">
                  <c:v>Rapla maakond</c:v>
                </c:pt>
                <c:pt idx="10">
                  <c:v>Saare maakond</c:v>
                </c:pt>
                <c:pt idx="11">
                  <c:v>Tartu maakond</c:v>
                </c:pt>
                <c:pt idx="12">
                  <c:v>Valga maakond</c:v>
                </c:pt>
                <c:pt idx="13">
                  <c:v>Viljandi maakond</c:v>
                </c:pt>
                <c:pt idx="14">
                  <c:v>Võru maakond</c:v>
                </c:pt>
                <c:pt idx="15">
                  <c:v>Määramata*</c:v>
                </c:pt>
              </c:strCache>
            </c:strRef>
          </c:cat>
          <c:val>
            <c:numRef>
              <c:f>Aruandesse2017!$D$4:$D$19</c:f>
              <c:numCache>
                <c:formatCode>0%</c:formatCode>
                <c:ptCount val="16"/>
                <c:pt idx="0">
                  <c:v>0.35469657520528741</c:v>
                </c:pt>
                <c:pt idx="1">
                  <c:v>0.32432432432432434</c:v>
                </c:pt>
                <c:pt idx="2">
                  <c:v>0.18550106609808104</c:v>
                </c:pt>
                <c:pt idx="3">
                  <c:v>0.2</c:v>
                </c:pt>
                <c:pt idx="4">
                  <c:v>0.18072289156626506</c:v>
                </c:pt>
                <c:pt idx="5">
                  <c:v>0.17391304347826086</c:v>
                </c:pt>
                <c:pt idx="6">
                  <c:v>0.22627737226277372</c:v>
                </c:pt>
                <c:pt idx="7">
                  <c:v>0.19463087248322147</c:v>
                </c:pt>
                <c:pt idx="8">
                  <c:v>0.2541436464088398</c:v>
                </c:pt>
                <c:pt idx="9">
                  <c:v>0.2391304347826087</c:v>
                </c:pt>
                <c:pt idx="10">
                  <c:v>0.18407960199004975</c:v>
                </c:pt>
                <c:pt idx="11">
                  <c:v>0.27375565610859731</c:v>
                </c:pt>
                <c:pt idx="12">
                  <c:v>0.17484662576687116</c:v>
                </c:pt>
                <c:pt idx="13">
                  <c:v>0.23271889400921658</c:v>
                </c:pt>
                <c:pt idx="14">
                  <c:v>0.20671834625322996</c:v>
                </c:pt>
                <c:pt idx="15">
                  <c:v>5.1020408163265307E-2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88-4F2A-A175-14ADCB5A5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2"/>
          <c:order val="1"/>
          <c:tx>
            <c:v>2017 Eesti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Aruandesse2017!$A$4:$A$19</c:f>
              <c:strCache>
                <c:ptCount val="16"/>
                <c:pt idx="0">
                  <c:v>Harju maakond</c:v>
                </c:pt>
                <c:pt idx="1">
                  <c:v>Hiiu maakond</c:v>
                </c:pt>
                <c:pt idx="2">
                  <c:v>Ida-Viru maakond</c:v>
                </c:pt>
                <c:pt idx="3">
                  <c:v>Jõgeva maakond</c:v>
                </c:pt>
                <c:pt idx="4">
                  <c:v>Järva maakond</c:v>
                </c:pt>
                <c:pt idx="5">
                  <c:v>Lääne maakond</c:v>
                </c:pt>
                <c:pt idx="6">
                  <c:v>Lääne-Viru maakond</c:v>
                </c:pt>
                <c:pt idx="7">
                  <c:v>Põlva maakond</c:v>
                </c:pt>
                <c:pt idx="8">
                  <c:v>Pärnu maakond</c:v>
                </c:pt>
                <c:pt idx="9">
                  <c:v>Rapla maakond</c:v>
                </c:pt>
                <c:pt idx="10">
                  <c:v>Saare maakond</c:v>
                </c:pt>
                <c:pt idx="11">
                  <c:v>Tartu maakond</c:v>
                </c:pt>
                <c:pt idx="12">
                  <c:v>Valga maakond</c:v>
                </c:pt>
                <c:pt idx="13">
                  <c:v>Viljandi maakond</c:v>
                </c:pt>
                <c:pt idx="14">
                  <c:v>Võru maakond</c:v>
                </c:pt>
                <c:pt idx="15">
                  <c:v>Määramata*</c:v>
                </c:pt>
              </c:strCache>
            </c:strRef>
          </c:cat>
          <c:val>
            <c:numRef>
              <c:f>Aruandesse2017!$F$4:$F$19</c:f>
              <c:numCache>
                <c:formatCode>0%</c:formatCode>
                <c:ptCount val="16"/>
                <c:pt idx="0">
                  <c:v>0.27287502031529337</c:v>
                </c:pt>
                <c:pt idx="1">
                  <c:v>0.27287502031529337</c:v>
                </c:pt>
                <c:pt idx="2">
                  <c:v>0.27287502031529337</c:v>
                </c:pt>
                <c:pt idx="3">
                  <c:v>0.27287502031529337</c:v>
                </c:pt>
                <c:pt idx="4">
                  <c:v>0.27287502031529337</c:v>
                </c:pt>
                <c:pt idx="5">
                  <c:v>0.27287502031529337</c:v>
                </c:pt>
                <c:pt idx="6">
                  <c:v>0.27287502031529337</c:v>
                </c:pt>
                <c:pt idx="7">
                  <c:v>0.27287502031529337</c:v>
                </c:pt>
                <c:pt idx="8">
                  <c:v>0.27287502031529337</c:v>
                </c:pt>
                <c:pt idx="9">
                  <c:v>0.27287502031529337</c:v>
                </c:pt>
                <c:pt idx="10">
                  <c:v>0.27287502031529337</c:v>
                </c:pt>
                <c:pt idx="11">
                  <c:v>0.27287502031529337</c:v>
                </c:pt>
                <c:pt idx="12">
                  <c:v>0.27287502031529337</c:v>
                </c:pt>
                <c:pt idx="13">
                  <c:v>0.27287502031529337</c:v>
                </c:pt>
                <c:pt idx="14">
                  <c:v>0.27287502031529337</c:v>
                </c:pt>
                <c:pt idx="15">
                  <c:v>0.27287502031529337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988-4F2A-A175-14ADCB5A5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100"/>
        <c:noMultiLvlLbl val="0"/>
      </c:catAx>
      <c:valAx>
        <c:axId val="216677472"/>
        <c:scaling>
          <c:orientation val="minMax"/>
          <c:max val="0.5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8003408447482855E-2"/>
          <c:y val="0.90173104425594874"/>
          <c:w val="0.93130622752921033"/>
          <c:h val="8.1181295290016747E-2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19683</xdr:rowOff>
    </xdr:from>
    <xdr:to>
      <xdr:col>7</xdr:col>
      <xdr:colOff>228600</xdr:colOff>
      <xdr:row>24</xdr:row>
      <xdr:rowOff>104775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19683"/>
          <a:ext cx="4629150" cy="443801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Psühhiaatria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indikaator 2</a:t>
          </a:r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Skisofreenia spektri psüühikahäiretega inimeste hõivatus tööga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Skisofreenia spektri psüühikahäiretega inimeste hõivatus tööga.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Arve algus: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01.01.2014–31.12.2018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Põhidiagnoos</a:t>
          </a:r>
          <a:r>
            <a:rPr lang="et-EE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:  F20–F29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u="sng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Statsionaarne ravi:</a:t>
          </a:r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2065, 2058, 2060 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Psühhiaatriline</a:t>
          </a:r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 raviteenus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: 3004, 3031, 3032, 3033, 3100, 3015, 7617, 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7626, 7627</a:t>
          </a:r>
        </a:p>
        <a:p>
          <a:pPr algn="l"/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Ravikindlustuse aasta: 01.01.–31.12.2018</a:t>
          </a:r>
        </a:p>
        <a:p>
          <a:pPr algn="l"/>
          <a:endParaRPr lang="et-EE" sz="12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Indikaator kirjeldab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tööga hõivatud skisofreenia spektri patsientide hulka. </a:t>
          </a:r>
        </a:p>
        <a:p>
          <a:pPr algn="l"/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Sisse arvatud: Viimase 5 aasta jooksul psühhiaatrilist raviteenust (TTL 2065, 2058, 2060, 3004, 3031, 3032, 3033, 3100, 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3015, 7617, 7626, 7627) saanud 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F20–F29 diagnoosiga patsiendid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</a:t>
          </a:r>
          <a:r>
            <a:rPr lang="et-EE" sz="1200" b="1" i="0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li kirjeldus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"Aruandesse</a:t>
          </a:r>
          <a:r>
            <a:rPr lang="et-EE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" on aruandes oleva indikaatori joonis koos andmetega.</a:t>
          </a:r>
        </a:p>
        <a:p>
          <a:pPr algn="l"/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152399</xdr:colOff>
      <xdr:row>0</xdr:row>
      <xdr:rowOff>180974</xdr:rowOff>
    </xdr:from>
    <xdr:to>
      <xdr:col>16</xdr:col>
      <xdr:colOff>590549</xdr:colOff>
      <xdr:row>20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72902F-3B43-4A3C-96CB-2903CF203B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19683</xdr:rowOff>
    </xdr:from>
    <xdr:to>
      <xdr:col>7</xdr:col>
      <xdr:colOff>228600</xdr:colOff>
      <xdr:row>24</xdr:row>
      <xdr:rowOff>142875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315952D-E614-4A15-A571-9E6975CF9092}"/>
            </a:ext>
          </a:extLst>
        </xdr:cNvPr>
        <xdr:cNvSpPr/>
      </xdr:nvSpPr>
      <xdr:spPr>
        <a:xfrm>
          <a:off x="0" y="15873"/>
          <a:ext cx="4629150" cy="429704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Psühhiaatria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indikaator 2</a:t>
          </a:r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Skisofreenia spektri psüühikahäiretega inimeste hõivatus tööga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Skisofreenia spektri psüühikahäiretega inimeste hõivatus tööga.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Arve algus: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01.01.2013 -31.12.2017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Põhidiagnoos</a:t>
          </a:r>
          <a:r>
            <a:rPr lang="et-EE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:  F20-F29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u="sng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Statsionaarne ravi:</a:t>
          </a:r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2065, 2058, 2060 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Psühhiaatriline</a:t>
          </a:r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 raviteenus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: 3004, 3031, 3032, 3033, 3100, 3015, 7617, 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7626, 7627</a:t>
          </a:r>
        </a:p>
        <a:p>
          <a:pPr algn="l"/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Ravikindlustuse aasta: 01.01.-31.12.2017</a:t>
          </a:r>
        </a:p>
        <a:p>
          <a:pPr algn="l"/>
          <a:endParaRPr lang="et-EE" sz="12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Indikaator kirjeldab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tööga hõivatud skisofreenia spektri patsientide hulka. </a:t>
          </a:r>
        </a:p>
        <a:p>
          <a:pPr algn="l"/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Sisse arvatud: Viimase 5. aasta jooksul psühhiaatrilist raviteenust (TTL 2065, 2058, 2060, 3004, 3031, 3032, 3033, 3100, 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3015, 7617, 7626, 7627) saanud 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F20- F29 diagnoosiga patsiendid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</a:t>
          </a:r>
          <a:r>
            <a:rPr lang="et-EE" sz="1200" b="1" i="0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li kirjeldus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"Aruandesse</a:t>
          </a:r>
          <a:r>
            <a:rPr lang="et-EE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" on aruandes oleva indikaatori joonis koos andmetega.</a:t>
          </a:r>
        </a:p>
        <a:p>
          <a:pPr algn="l"/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171449</xdr:colOff>
      <xdr:row>0</xdr:row>
      <xdr:rowOff>47624</xdr:rowOff>
    </xdr:from>
    <xdr:to>
      <xdr:col>16</xdr:col>
      <xdr:colOff>609599</xdr:colOff>
      <xdr:row>20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FD0010-5EB9-47FE-A4CE-0B23A899A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26"/>
  <sheetViews>
    <sheetView tabSelected="1" zoomScaleNormal="100" workbookViewId="0">
      <selection activeCell="I20" sqref="I20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I1" s="7"/>
    </row>
    <row r="2" spans="1:10" x14ac:dyDescent="0.25">
      <c r="I2" s="7"/>
    </row>
    <row r="3" spans="1:10" x14ac:dyDescent="0.25">
      <c r="I3" s="7"/>
    </row>
    <row r="4" spans="1:10" x14ac:dyDescent="0.25">
      <c r="I4" s="7"/>
    </row>
    <row r="11" spans="1:10" x14ac:dyDescent="0.25">
      <c r="I11" s="5"/>
    </row>
    <row r="13" spans="1:10" x14ac:dyDescent="0.25">
      <c r="I13" s="6"/>
      <c r="J13" s="6"/>
    </row>
    <row r="14" spans="1:10" x14ac:dyDescent="0.25">
      <c r="I14" s="6"/>
      <c r="J14" s="6"/>
    </row>
    <row r="15" spans="1:10" ht="15" customHeight="1" x14ac:dyDescent="0.25">
      <c r="A15" s="3"/>
      <c r="B15" s="4"/>
      <c r="C15" s="4"/>
      <c r="D15" s="4"/>
      <c r="E15" s="4"/>
      <c r="F15" s="4"/>
      <c r="G15" s="4"/>
      <c r="I15" s="6"/>
      <c r="J15" s="6"/>
    </row>
    <row r="16" spans="1:10" x14ac:dyDescent="0.25">
      <c r="A16" s="4"/>
      <c r="B16" s="4"/>
      <c r="C16" s="4"/>
      <c r="D16" s="4"/>
      <c r="E16" s="4"/>
      <c r="F16" s="4"/>
      <c r="G16" s="4"/>
      <c r="I16" s="6"/>
      <c r="J16" s="6"/>
    </row>
    <row r="17" spans="1:10" x14ac:dyDescent="0.25">
      <c r="A17" s="4"/>
      <c r="B17" s="4"/>
      <c r="C17" s="4"/>
      <c r="D17" s="4"/>
      <c r="E17" s="4"/>
      <c r="F17" s="4"/>
      <c r="G17" s="4"/>
      <c r="I17" s="6"/>
      <c r="J17" s="6"/>
    </row>
    <row r="18" spans="1:10" x14ac:dyDescent="0.25">
      <c r="A18" s="4"/>
      <c r="B18" s="4"/>
      <c r="C18" s="4"/>
      <c r="D18" s="4"/>
      <c r="E18" s="4"/>
      <c r="F18" s="4"/>
      <c r="G18" s="4"/>
      <c r="I18" s="6"/>
      <c r="J18" s="6"/>
    </row>
    <row r="19" spans="1:10" x14ac:dyDescent="0.25">
      <c r="A19" s="4"/>
      <c r="B19" s="4"/>
      <c r="C19" s="4"/>
      <c r="D19" s="4"/>
      <c r="E19" s="4"/>
      <c r="F19" s="4"/>
      <c r="G19" s="4"/>
      <c r="I19" s="6"/>
      <c r="J19" s="6"/>
    </row>
    <row r="20" spans="1:10" x14ac:dyDescent="0.25">
      <c r="A20" s="2"/>
      <c r="B20" s="2"/>
      <c r="C20" s="2"/>
      <c r="D20" s="2"/>
      <c r="E20" s="2"/>
      <c r="F20" s="2"/>
      <c r="G20" s="2"/>
      <c r="I20" s="6"/>
      <c r="J20" s="6"/>
    </row>
    <row r="21" spans="1:10" x14ac:dyDescent="0.25">
      <c r="A21" s="3"/>
      <c r="B21" s="4"/>
      <c r="C21" s="4"/>
      <c r="D21" s="4"/>
      <c r="E21" s="4"/>
      <c r="F21" s="4"/>
      <c r="G21" s="4"/>
      <c r="I21" s="6"/>
      <c r="J21" s="6"/>
    </row>
    <row r="22" spans="1:10" x14ac:dyDescent="0.25">
      <c r="A22" s="3"/>
      <c r="B22" s="4"/>
      <c r="C22" s="4"/>
      <c r="D22" s="4"/>
      <c r="E22" s="4"/>
      <c r="F22" s="4"/>
      <c r="G22" s="4"/>
      <c r="I22" s="6"/>
      <c r="J22" s="6"/>
    </row>
    <row r="23" spans="1:10" x14ac:dyDescent="0.25">
      <c r="A23" s="4"/>
      <c r="B23"/>
      <c r="C23" s="4"/>
      <c r="D23" s="4"/>
      <c r="E23" s="4"/>
      <c r="F23" s="4"/>
      <c r="G23" s="4"/>
    </row>
    <row r="24" spans="1:10" x14ac:dyDescent="0.25">
      <c r="A24" s="4"/>
      <c r="B24"/>
      <c r="C24" s="4"/>
      <c r="D24" s="4"/>
      <c r="E24" s="4"/>
      <c r="F24" s="4"/>
      <c r="G24" s="4"/>
    </row>
    <row r="25" spans="1:10" x14ac:dyDescent="0.25">
      <c r="A25" s="4"/>
      <c r="B25"/>
      <c r="C25" s="4"/>
      <c r="D25" s="4"/>
      <c r="E25" s="4"/>
      <c r="F25" s="4"/>
      <c r="G25" s="4"/>
    </row>
    <row r="26" spans="1:10" x14ac:dyDescent="0.25">
      <c r="A26" s="4"/>
      <c r="B26" s="4"/>
      <c r="C26" s="4"/>
      <c r="D26" s="4"/>
      <c r="E26" s="4"/>
      <c r="F26" s="4"/>
      <c r="G26" s="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0"/>
  <sheetViews>
    <sheetView topLeftCell="A13" workbookViewId="0">
      <selection activeCell="E10" sqref="E10"/>
    </sheetView>
  </sheetViews>
  <sheetFormatPr defaultColWidth="9.140625" defaultRowHeight="15" x14ac:dyDescent="0.25"/>
  <cols>
    <col min="1" max="1" width="20.7109375" style="1" customWidth="1"/>
    <col min="2" max="2" width="18.7109375" style="1" customWidth="1"/>
    <col min="3" max="3" width="15.7109375" style="1" customWidth="1"/>
    <col min="4" max="4" width="16.140625" style="1" customWidth="1"/>
    <col min="5" max="5" width="20.140625" style="1" customWidth="1"/>
    <col min="6" max="6" width="13.5703125" style="26" customWidth="1"/>
    <col min="7" max="7" width="15.140625" style="26" customWidth="1"/>
    <col min="8" max="9" width="16.7109375" style="26" customWidth="1"/>
    <col min="10" max="10" width="10.85546875" style="26" bestFit="1" customWidth="1"/>
    <col min="11" max="12" width="9.140625" style="26"/>
    <col min="13" max="16384" width="9.140625" style="1"/>
  </cols>
  <sheetData>
    <row r="1" spans="1:10" ht="15.75" x14ac:dyDescent="0.25">
      <c r="A1" s="9" t="s">
        <v>15</v>
      </c>
    </row>
    <row r="3" spans="1:10" ht="150" x14ac:dyDescent="0.25">
      <c r="A3" s="10" t="s">
        <v>16</v>
      </c>
      <c r="B3" s="17" t="s">
        <v>35</v>
      </c>
      <c r="C3" s="17" t="s">
        <v>36</v>
      </c>
      <c r="D3" s="17" t="s">
        <v>37</v>
      </c>
      <c r="E3" s="21" t="s">
        <v>45</v>
      </c>
      <c r="G3" s="27" t="s">
        <v>23</v>
      </c>
      <c r="H3" s="27" t="s">
        <v>24</v>
      </c>
      <c r="I3" s="27" t="s">
        <v>25</v>
      </c>
      <c r="J3" s="27" t="s">
        <v>26</v>
      </c>
    </row>
    <row r="4" spans="1:10" x14ac:dyDescent="0.25">
      <c r="A4" s="12" t="s">
        <v>1</v>
      </c>
      <c r="B4" s="8">
        <v>4989</v>
      </c>
      <c r="C4" s="8">
        <v>1771</v>
      </c>
      <c r="D4" s="14">
        <f t="shared" ref="D4:D18" si="0">C4/B4</f>
        <v>0.35498095810783725</v>
      </c>
      <c r="E4" s="20" t="str">
        <f>ROUND(G4*100,0)&amp;-ROUND(H4*100,0)&amp;"%"</f>
        <v>34-37%</v>
      </c>
      <c r="F4" s="28">
        <f>$D$20</f>
        <v>0.2792483660130719</v>
      </c>
      <c r="G4" s="29">
        <v>0.34181927859694922</v>
      </c>
      <c r="H4" s="29">
        <v>0.36836579007368486</v>
      </c>
      <c r="I4" s="30">
        <f>D4-G4</f>
        <v>1.3161679510888036E-2</v>
      </c>
      <c r="J4" s="30">
        <f>H4-D4</f>
        <v>1.338483196584761E-2</v>
      </c>
    </row>
    <row r="5" spans="1:10" x14ac:dyDescent="0.25">
      <c r="A5" s="12" t="s">
        <v>14</v>
      </c>
      <c r="B5" s="8">
        <v>75</v>
      </c>
      <c r="C5" s="8">
        <v>19</v>
      </c>
      <c r="D5" s="14">
        <f t="shared" si="0"/>
        <v>0.25333333333333335</v>
      </c>
      <c r="E5" s="20" t="str">
        <f t="shared" ref="E5:E20" si="1">ROUND(G5*100,0)&amp;-ROUND(H5*100,0)&amp;"%"</f>
        <v>17-36%</v>
      </c>
      <c r="F5" s="28">
        <f t="shared" ref="F5:F19" si="2">$D$20</f>
        <v>0.2792483660130719</v>
      </c>
      <c r="G5" s="29">
        <v>0.16860063714723039</v>
      </c>
      <c r="H5" s="29">
        <v>0.36210303217548689</v>
      </c>
      <c r="I5" s="30">
        <f t="shared" ref="I5:I20" si="3">D5-G5</f>
        <v>8.4732696186102963E-2</v>
      </c>
      <c r="J5" s="30">
        <f t="shared" ref="J5:J20" si="4">H5-D5</f>
        <v>0.10876969884215354</v>
      </c>
    </row>
    <row r="6" spans="1:10" x14ac:dyDescent="0.25">
      <c r="A6" s="12" t="s">
        <v>2</v>
      </c>
      <c r="B6" s="8">
        <v>1404</v>
      </c>
      <c r="C6" s="8">
        <v>280</v>
      </c>
      <c r="D6" s="14">
        <f t="shared" si="0"/>
        <v>0.19943019943019943</v>
      </c>
      <c r="E6" s="20" t="str">
        <f t="shared" si="1"/>
        <v>18-22%</v>
      </c>
      <c r="F6" s="28">
        <f t="shared" si="2"/>
        <v>0.2792483660130719</v>
      </c>
      <c r="G6" s="29">
        <v>0.17936216484664044</v>
      </c>
      <c r="H6" s="29">
        <v>0.22113850653549824</v>
      </c>
      <c r="I6" s="30">
        <f t="shared" si="3"/>
        <v>2.0068034583558991E-2</v>
      </c>
      <c r="J6" s="30">
        <f t="shared" si="4"/>
        <v>2.1708307105298807E-2</v>
      </c>
    </row>
    <row r="7" spans="1:10" x14ac:dyDescent="0.25">
      <c r="A7" s="12" t="s">
        <v>10</v>
      </c>
      <c r="B7" s="8">
        <v>447</v>
      </c>
      <c r="C7" s="8">
        <v>90</v>
      </c>
      <c r="D7" s="14">
        <f t="shared" si="0"/>
        <v>0.20134228187919462</v>
      </c>
      <c r="E7" s="20" t="str">
        <f t="shared" si="1"/>
        <v>17-24%</v>
      </c>
      <c r="F7" s="28">
        <f t="shared" si="2"/>
        <v>0.2792483660130719</v>
      </c>
      <c r="G7" s="29">
        <v>0.16678419862548016</v>
      </c>
      <c r="H7" s="29">
        <v>0.24098985580994944</v>
      </c>
      <c r="I7" s="30">
        <f t="shared" si="3"/>
        <v>3.4558083253714456E-2</v>
      </c>
      <c r="J7" s="30">
        <f t="shared" si="4"/>
        <v>3.9647573930754826E-2</v>
      </c>
    </row>
    <row r="8" spans="1:10" x14ac:dyDescent="0.25">
      <c r="A8" s="12" t="s">
        <v>9</v>
      </c>
      <c r="B8" s="8">
        <v>221</v>
      </c>
      <c r="C8" s="8">
        <v>44</v>
      </c>
      <c r="D8" s="14">
        <f t="shared" si="0"/>
        <v>0.19909502262443438</v>
      </c>
      <c r="E8" s="20" t="str">
        <f t="shared" si="1"/>
        <v>15-26%</v>
      </c>
      <c r="F8" s="28">
        <f t="shared" si="2"/>
        <v>0.2792483660130719</v>
      </c>
      <c r="G8" s="29">
        <v>0.15178834948107284</v>
      </c>
      <c r="H8" s="29">
        <v>0.25668369150066311</v>
      </c>
      <c r="I8" s="30">
        <f t="shared" si="3"/>
        <v>4.7306673143361538E-2</v>
      </c>
      <c r="J8" s="30">
        <f t="shared" si="4"/>
        <v>5.7588668876228738E-2</v>
      </c>
    </row>
    <row r="9" spans="1:10" x14ac:dyDescent="0.25">
      <c r="A9" s="12" t="s">
        <v>0</v>
      </c>
      <c r="B9" s="8">
        <v>287</v>
      </c>
      <c r="C9" s="8">
        <v>53</v>
      </c>
      <c r="D9" s="14">
        <f t="shared" si="0"/>
        <v>0.18466898954703834</v>
      </c>
      <c r="E9" s="20" t="str">
        <f t="shared" si="1"/>
        <v>14-23%</v>
      </c>
      <c r="F9" s="28">
        <f t="shared" si="2"/>
        <v>0.2792483660130719</v>
      </c>
      <c r="G9" s="29">
        <v>0.14404514663694912</v>
      </c>
      <c r="H9" s="29">
        <v>0.2336226368560351</v>
      </c>
      <c r="I9" s="30">
        <f t="shared" si="3"/>
        <v>4.062384291008922E-2</v>
      </c>
      <c r="J9" s="30">
        <f t="shared" si="4"/>
        <v>4.8953647308996762E-2</v>
      </c>
    </row>
    <row r="10" spans="1:10" x14ac:dyDescent="0.25">
      <c r="A10" s="12" t="s">
        <v>8</v>
      </c>
      <c r="B10" s="8">
        <v>546</v>
      </c>
      <c r="C10" s="8">
        <v>132</v>
      </c>
      <c r="D10" s="14">
        <f t="shared" si="0"/>
        <v>0.24175824175824176</v>
      </c>
      <c r="E10" s="20" t="str">
        <f t="shared" si="1"/>
        <v>21-28%</v>
      </c>
      <c r="F10" s="28">
        <f t="shared" si="2"/>
        <v>0.2792483660130719</v>
      </c>
      <c r="G10" s="29">
        <v>0.20773017782466324</v>
      </c>
      <c r="H10" s="29">
        <v>0.27939469519732307</v>
      </c>
      <c r="I10" s="30">
        <f t="shared" si="3"/>
        <v>3.4028063933578517E-2</v>
      </c>
      <c r="J10" s="30">
        <f t="shared" si="4"/>
        <v>3.7636453439081313E-2</v>
      </c>
    </row>
    <row r="11" spans="1:10" x14ac:dyDescent="0.25">
      <c r="A11" s="12" t="s">
        <v>5</v>
      </c>
      <c r="B11" s="8">
        <v>289</v>
      </c>
      <c r="C11" s="8">
        <v>53</v>
      </c>
      <c r="D11" s="14">
        <f t="shared" si="0"/>
        <v>0.18339100346020762</v>
      </c>
      <c r="E11" s="20" t="str">
        <f t="shared" si="1"/>
        <v>14-23%</v>
      </c>
      <c r="F11" s="28">
        <f t="shared" si="2"/>
        <v>0.2792483660130719</v>
      </c>
      <c r="G11" s="29">
        <v>0.1430272797442505</v>
      </c>
      <c r="H11" s="29">
        <v>0.23206117085538722</v>
      </c>
      <c r="I11" s="30">
        <f t="shared" si="3"/>
        <v>4.0363723715957117E-2</v>
      </c>
      <c r="J11" s="30">
        <f t="shared" si="4"/>
        <v>4.8670167395179598E-2</v>
      </c>
    </row>
    <row r="12" spans="1:10" x14ac:dyDescent="0.25">
      <c r="A12" s="12" t="s">
        <v>4</v>
      </c>
      <c r="B12" s="8">
        <v>727</v>
      </c>
      <c r="C12" s="8">
        <v>185</v>
      </c>
      <c r="D12" s="14">
        <f t="shared" si="0"/>
        <v>0.25447042640990369</v>
      </c>
      <c r="E12" s="20" t="str">
        <f t="shared" si="1"/>
        <v>22-29%</v>
      </c>
      <c r="F12" s="28">
        <f t="shared" si="2"/>
        <v>0.2792483660130719</v>
      </c>
      <c r="G12" s="29">
        <v>0.22415646389537436</v>
      </c>
      <c r="H12" s="29">
        <v>0.28736549025668712</v>
      </c>
      <c r="I12" s="30">
        <f t="shared" si="3"/>
        <v>3.0313962514529336E-2</v>
      </c>
      <c r="J12" s="30">
        <f t="shared" si="4"/>
        <v>3.2895063846783423E-2</v>
      </c>
    </row>
    <row r="13" spans="1:10" x14ac:dyDescent="0.25">
      <c r="A13" s="12" t="s">
        <v>13</v>
      </c>
      <c r="B13" s="8">
        <v>272</v>
      </c>
      <c r="C13" s="8">
        <v>72</v>
      </c>
      <c r="D13" s="14">
        <f t="shared" si="0"/>
        <v>0.26470588235294118</v>
      </c>
      <c r="E13" s="20" t="str">
        <f t="shared" si="1"/>
        <v>22-32%</v>
      </c>
      <c r="F13" s="28">
        <f t="shared" si="2"/>
        <v>0.2792483660130719</v>
      </c>
      <c r="G13" s="29">
        <v>0.21581656470080474</v>
      </c>
      <c r="H13" s="29">
        <v>0.32014874017086031</v>
      </c>
      <c r="I13" s="30">
        <f t="shared" si="3"/>
        <v>4.8889317652136444E-2</v>
      </c>
      <c r="J13" s="30">
        <f t="shared" si="4"/>
        <v>5.5442857817919133E-2</v>
      </c>
    </row>
    <row r="14" spans="1:10" x14ac:dyDescent="0.25">
      <c r="A14" s="12" t="s">
        <v>12</v>
      </c>
      <c r="B14" s="8">
        <v>383</v>
      </c>
      <c r="C14" s="8">
        <v>77</v>
      </c>
      <c r="D14" s="14">
        <f t="shared" si="0"/>
        <v>0.20104438642297651</v>
      </c>
      <c r="E14" s="20" t="str">
        <f t="shared" si="1"/>
        <v>16-24%</v>
      </c>
      <c r="F14" s="28">
        <f t="shared" si="2"/>
        <v>0.2792483660130719</v>
      </c>
      <c r="G14" s="29">
        <v>0.16396475828305165</v>
      </c>
      <c r="H14" s="29">
        <v>0.2440614394673758</v>
      </c>
      <c r="I14" s="30">
        <f t="shared" si="3"/>
        <v>3.7079628139924853E-2</v>
      </c>
      <c r="J14" s="30">
        <f t="shared" si="4"/>
        <v>4.3017053044399289E-2</v>
      </c>
    </row>
    <row r="15" spans="1:10" x14ac:dyDescent="0.25">
      <c r="A15" s="12" t="s">
        <v>3</v>
      </c>
      <c r="B15" s="8">
        <v>1339</v>
      </c>
      <c r="C15" s="8">
        <v>392</v>
      </c>
      <c r="D15" s="14">
        <f t="shared" si="0"/>
        <v>0.29275578790141898</v>
      </c>
      <c r="E15" s="20" t="str">
        <f t="shared" si="1"/>
        <v>27-32%</v>
      </c>
      <c r="F15" s="28">
        <f t="shared" si="2"/>
        <v>0.2792483660130719</v>
      </c>
      <c r="G15" s="29">
        <v>0.26900413395373363</v>
      </c>
      <c r="H15" s="29">
        <v>0.31769316168780942</v>
      </c>
      <c r="I15" s="30">
        <f t="shared" si="3"/>
        <v>2.3751653947685358E-2</v>
      </c>
      <c r="J15" s="30">
        <f t="shared" si="4"/>
        <v>2.4937373786390438E-2</v>
      </c>
    </row>
    <row r="16" spans="1:10" x14ac:dyDescent="0.25">
      <c r="A16" s="12" t="s">
        <v>11</v>
      </c>
      <c r="B16" s="8">
        <v>329</v>
      </c>
      <c r="C16" s="8">
        <v>53</v>
      </c>
      <c r="D16" s="14">
        <f t="shared" si="0"/>
        <v>0.16109422492401215</v>
      </c>
      <c r="E16" s="20" t="str">
        <f t="shared" si="1"/>
        <v>13-20%</v>
      </c>
      <c r="F16" s="28">
        <f t="shared" si="2"/>
        <v>0.2792483660130719</v>
      </c>
      <c r="G16" s="29">
        <v>0.12531898583582804</v>
      </c>
      <c r="H16" s="29">
        <v>0.2046923317011462</v>
      </c>
      <c r="I16" s="30">
        <f t="shared" si="3"/>
        <v>3.5775239088184113E-2</v>
      </c>
      <c r="J16" s="30">
        <f t="shared" si="4"/>
        <v>4.3598106777134049E-2</v>
      </c>
    </row>
    <row r="17" spans="1:10" x14ac:dyDescent="0.25">
      <c r="A17" s="12" t="s">
        <v>7</v>
      </c>
      <c r="B17" s="8">
        <v>437</v>
      </c>
      <c r="C17" s="8">
        <v>103</v>
      </c>
      <c r="D17" s="14">
        <f t="shared" si="0"/>
        <v>0.23569794050343248</v>
      </c>
      <c r="E17" s="20" t="str">
        <f t="shared" si="1"/>
        <v>20-28%</v>
      </c>
      <c r="F17" s="28">
        <f t="shared" si="2"/>
        <v>0.2792483660130719</v>
      </c>
      <c r="G17" s="29">
        <v>0.19831397992855138</v>
      </c>
      <c r="H17" s="29">
        <v>0.27768809845555276</v>
      </c>
      <c r="I17" s="30">
        <f t="shared" si="3"/>
        <v>3.7383960574881109E-2</v>
      </c>
      <c r="J17" s="30">
        <f t="shared" si="4"/>
        <v>4.1990157952120272E-2</v>
      </c>
    </row>
    <row r="18" spans="1:10" x14ac:dyDescent="0.25">
      <c r="A18" s="12" t="s">
        <v>6</v>
      </c>
      <c r="B18" s="8">
        <v>401</v>
      </c>
      <c r="C18" s="8">
        <v>83</v>
      </c>
      <c r="D18" s="14">
        <f t="shared" si="0"/>
        <v>0.20698254364089774</v>
      </c>
      <c r="E18" s="20" t="str">
        <f t="shared" si="1"/>
        <v>17-25%</v>
      </c>
      <c r="F18" s="28">
        <f t="shared" si="2"/>
        <v>0.2792483660130719</v>
      </c>
      <c r="G18" s="29">
        <v>0.17020001903054946</v>
      </c>
      <c r="H18" s="29">
        <v>0.24932581275850427</v>
      </c>
      <c r="I18" s="30">
        <f t="shared" si="3"/>
        <v>3.6782524610348283E-2</v>
      </c>
      <c r="J18" s="30">
        <f t="shared" si="4"/>
        <v>4.2343269117606525E-2</v>
      </c>
    </row>
    <row r="19" spans="1:10" x14ac:dyDescent="0.25">
      <c r="A19" s="13" t="s">
        <v>18</v>
      </c>
      <c r="B19" s="8">
        <v>94</v>
      </c>
      <c r="C19" s="8">
        <v>11</v>
      </c>
      <c r="D19" s="14">
        <f>C19/B19</f>
        <v>0.11702127659574468</v>
      </c>
      <c r="E19" s="20" t="str">
        <f t="shared" si="1"/>
        <v>7-20%</v>
      </c>
      <c r="F19" s="28">
        <f t="shared" si="2"/>
        <v>0.2792483660130719</v>
      </c>
      <c r="G19" s="29">
        <v>6.6613704117033823E-2</v>
      </c>
      <c r="H19" s="29">
        <v>0.1975018113159169</v>
      </c>
      <c r="I19" s="30">
        <f t="shared" si="3"/>
        <v>5.040757247871086E-2</v>
      </c>
      <c r="J19" s="30">
        <f t="shared" si="4"/>
        <v>8.048053472017222E-2</v>
      </c>
    </row>
    <row r="20" spans="1:10" x14ac:dyDescent="0.25">
      <c r="A20" s="13" t="s">
        <v>17</v>
      </c>
      <c r="B20" s="15">
        <f>SUM(B4:B19)</f>
        <v>12240</v>
      </c>
      <c r="C20" s="15">
        <f>SUM(C4:C19)</f>
        <v>3418</v>
      </c>
      <c r="D20" s="16">
        <f>C20/B20</f>
        <v>0.2792483660130719</v>
      </c>
      <c r="E20" s="22" t="str">
        <f t="shared" si="1"/>
        <v>27-29%</v>
      </c>
      <c r="G20" s="29">
        <v>0.27137081273813252</v>
      </c>
      <c r="H20" s="29">
        <v>0.28726443870083496</v>
      </c>
      <c r="I20" s="30">
        <f t="shared" si="3"/>
        <v>7.8775532749393862E-3</v>
      </c>
      <c r="J20" s="30">
        <f t="shared" si="4"/>
        <v>8.0160726877630539E-3</v>
      </c>
    </row>
    <row r="21" spans="1:10" x14ac:dyDescent="0.25">
      <c r="A21" s="11" t="s">
        <v>22</v>
      </c>
    </row>
    <row r="23" spans="1:10" ht="75" x14ac:dyDescent="0.25">
      <c r="A23" s="10" t="s">
        <v>16</v>
      </c>
      <c r="B23" s="17" t="s">
        <v>38</v>
      </c>
      <c r="C23" s="17" t="s">
        <v>39</v>
      </c>
      <c r="D23" s="17" t="s">
        <v>40</v>
      </c>
      <c r="E23" s="17" t="s">
        <v>41</v>
      </c>
      <c r="F23" s="31" t="s">
        <v>42</v>
      </c>
      <c r="G23" s="31" t="s">
        <v>43</v>
      </c>
      <c r="H23" s="31" t="s">
        <v>44</v>
      </c>
    </row>
    <row r="24" spans="1:10" x14ac:dyDescent="0.25">
      <c r="A24" s="12" t="s">
        <v>1</v>
      </c>
      <c r="B24" s="8">
        <v>1771</v>
      </c>
      <c r="C24" s="8">
        <v>1113</v>
      </c>
      <c r="D24" s="14">
        <f>C24/B24</f>
        <v>0.62845849802371545</v>
      </c>
      <c r="E24" s="8">
        <v>188</v>
      </c>
      <c r="F24" s="32">
        <f t="shared" ref="F24:F40" si="5">E24/B24</f>
        <v>0.10615471485036702</v>
      </c>
      <c r="G24" s="33">
        <v>164</v>
      </c>
      <c r="H24" s="32">
        <f t="shared" ref="H24:H40" si="6">G24/B24</f>
        <v>9.2603049124788256E-2</v>
      </c>
    </row>
    <row r="25" spans="1:10" x14ac:dyDescent="0.25">
      <c r="A25" s="12" t="s">
        <v>14</v>
      </c>
      <c r="B25" s="8">
        <v>19</v>
      </c>
      <c r="C25" s="8">
        <v>13</v>
      </c>
      <c r="D25" s="14">
        <f>C25/B25</f>
        <v>0.68421052631578949</v>
      </c>
      <c r="E25" s="8">
        <v>2</v>
      </c>
      <c r="F25" s="32">
        <f t="shared" si="5"/>
        <v>0.10526315789473684</v>
      </c>
      <c r="G25" s="33">
        <v>1</v>
      </c>
      <c r="H25" s="32">
        <f t="shared" si="6"/>
        <v>5.2631578947368418E-2</v>
      </c>
    </row>
    <row r="26" spans="1:10" x14ac:dyDescent="0.25">
      <c r="A26" s="12" t="s">
        <v>2</v>
      </c>
      <c r="B26" s="8">
        <v>280</v>
      </c>
      <c r="C26" s="8">
        <v>150</v>
      </c>
      <c r="D26" s="14">
        <f t="shared" ref="D26:D40" si="7">C26/B26</f>
        <v>0.5357142857142857</v>
      </c>
      <c r="E26" s="8">
        <v>30</v>
      </c>
      <c r="F26" s="32">
        <f t="shared" si="5"/>
        <v>0.10714285714285714</v>
      </c>
      <c r="G26" s="33">
        <v>56</v>
      </c>
      <c r="H26" s="32">
        <f t="shared" si="6"/>
        <v>0.2</v>
      </c>
    </row>
    <row r="27" spans="1:10" x14ac:dyDescent="0.25">
      <c r="A27" s="12" t="s">
        <v>10</v>
      </c>
      <c r="B27" s="8">
        <v>90</v>
      </c>
      <c r="C27" s="8">
        <v>59</v>
      </c>
      <c r="D27" s="14">
        <f t="shared" si="7"/>
        <v>0.65555555555555556</v>
      </c>
      <c r="E27" s="8">
        <v>6</v>
      </c>
      <c r="F27" s="32">
        <f t="shared" si="5"/>
        <v>6.6666666666666666E-2</v>
      </c>
      <c r="G27" s="33">
        <v>13</v>
      </c>
      <c r="H27" s="32">
        <f t="shared" si="6"/>
        <v>0.14444444444444443</v>
      </c>
    </row>
    <row r="28" spans="1:10" x14ac:dyDescent="0.25">
      <c r="A28" s="12" t="s">
        <v>9</v>
      </c>
      <c r="B28" s="8">
        <v>44</v>
      </c>
      <c r="C28" s="8">
        <v>21</v>
      </c>
      <c r="D28" s="14">
        <f t="shared" si="7"/>
        <v>0.47727272727272729</v>
      </c>
      <c r="E28" s="8">
        <v>6</v>
      </c>
      <c r="F28" s="32">
        <f t="shared" si="5"/>
        <v>0.13636363636363635</v>
      </c>
      <c r="G28" s="33">
        <v>6</v>
      </c>
      <c r="H28" s="32">
        <f t="shared" si="6"/>
        <v>0.13636363636363635</v>
      </c>
    </row>
    <row r="29" spans="1:10" x14ac:dyDescent="0.25">
      <c r="A29" s="12" t="s">
        <v>0</v>
      </c>
      <c r="B29" s="8">
        <v>53</v>
      </c>
      <c r="C29" s="8">
        <v>38</v>
      </c>
      <c r="D29" s="14">
        <f t="shared" si="7"/>
        <v>0.71698113207547165</v>
      </c>
      <c r="E29" s="8">
        <v>4</v>
      </c>
      <c r="F29" s="32">
        <f t="shared" si="5"/>
        <v>7.5471698113207544E-2</v>
      </c>
      <c r="G29" s="33">
        <v>3</v>
      </c>
      <c r="H29" s="32">
        <f t="shared" si="6"/>
        <v>5.6603773584905662E-2</v>
      </c>
    </row>
    <row r="30" spans="1:10" x14ac:dyDescent="0.25">
      <c r="A30" s="12" t="s">
        <v>8</v>
      </c>
      <c r="B30" s="8">
        <v>132</v>
      </c>
      <c r="C30" s="8">
        <v>78</v>
      </c>
      <c r="D30" s="14">
        <f t="shared" si="7"/>
        <v>0.59090909090909094</v>
      </c>
      <c r="E30" s="8">
        <v>16</v>
      </c>
      <c r="F30" s="32">
        <f t="shared" si="5"/>
        <v>0.12121212121212122</v>
      </c>
      <c r="G30" s="33">
        <v>14</v>
      </c>
      <c r="H30" s="32">
        <f t="shared" si="6"/>
        <v>0.10606060606060606</v>
      </c>
    </row>
    <row r="31" spans="1:10" x14ac:dyDescent="0.25">
      <c r="A31" s="12" t="s">
        <v>5</v>
      </c>
      <c r="B31" s="8">
        <v>53</v>
      </c>
      <c r="C31" s="8">
        <v>34</v>
      </c>
      <c r="D31" s="14">
        <f t="shared" si="7"/>
        <v>0.64150943396226412</v>
      </c>
      <c r="E31" s="8">
        <v>7</v>
      </c>
      <c r="F31" s="32">
        <f t="shared" si="5"/>
        <v>0.13207547169811321</v>
      </c>
      <c r="G31" s="33">
        <v>4</v>
      </c>
      <c r="H31" s="32">
        <f t="shared" si="6"/>
        <v>7.5471698113207544E-2</v>
      </c>
    </row>
    <row r="32" spans="1:10" x14ac:dyDescent="0.25">
      <c r="A32" s="12" t="s">
        <v>4</v>
      </c>
      <c r="B32" s="8">
        <v>185</v>
      </c>
      <c r="C32" s="8">
        <v>100</v>
      </c>
      <c r="D32" s="14">
        <f t="shared" si="7"/>
        <v>0.54054054054054057</v>
      </c>
      <c r="E32" s="8">
        <v>19</v>
      </c>
      <c r="F32" s="32">
        <f t="shared" si="5"/>
        <v>0.10270270270270271</v>
      </c>
      <c r="G32" s="33">
        <v>22</v>
      </c>
      <c r="H32" s="32">
        <f t="shared" si="6"/>
        <v>0.11891891891891893</v>
      </c>
    </row>
    <row r="33" spans="1:8" x14ac:dyDescent="0.25">
      <c r="A33" s="12" t="s">
        <v>13</v>
      </c>
      <c r="B33" s="8">
        <v>72</v>
      </c>
      <c r="C33" s="8">
        <v>43</v>
      </c>
      <c r="D33" s="14">
        <f t="shared" si="7"/>
        <v>0.59722222222222221</v>
      </c>
      <c r="E33" s="8">
        <v>4</v>
      </c>
      <c r="F33" s="32">
        <f t="shared" si="5"/>
        <v>5.5555555555555552E-2</v>
      </c>
      <c r="G33" s="33">
        <v>9</v>
      </c>
      <c r="H33" s="32">
        <f t="shared" si="6"/>
        <v>0.125</v>
      </c>
    </row>
    <row r="34" spans="1:8" x14ac:dyDescent="0.25">
      <c r="A34" s="12" t="s">
        <v>12</v>
      </c>
      <c r="B34" s="8">
        <v>77</v>
      </c>
      <c r="C34" s="8">
        <v>46</v>
      </c>
      <c r="D34" s="14">
        <f t="shared" si="7"/>
        <v>0.59740259740259738</v>
      </c>
      <c r="E34" s="8">
        <v>14</v>
      </c>
      <c r="F34" s="32">
        <f t="shared" si="5"/>
        <v>0.18181818181818182</v>
      </c>
      <c r="G34" s="33">
        <v>5</v>
      </c>
      <c r="H34" s="32">
        <f t="shared" si="6"/>
        <v>6.4935064935064929E-2</v>
      </c>
    </row>
    <row r="35" spans="1:8" x14ac:dyDescent="0.25">
      <c r="A35" s="12" t="s">
        <v>3</v>
      </c>
      <c r="B35" s="8">
        <v>392</v>
      </c>
      <c r="C35" s="8">
        <v>243</v>
      </c>
      <c r="D35" s="14">
        <f t="shared" si="7"/>
        <v>0.61989795918367352</v>
      </c>
      <c r="E35" s="8">
        <v>38</v>
      </c>
      <c r="F35" s="32">
        <f t="shared" si="5"/>
        <v>9.6938775510204078E-2</v>
      </c>
      <c r="G35" s="33">
        <v>49</v>
      </c>
      <c r="H35" s="32">
        <f t="shared" si="6"/>
        <v>0.125</v>
      </c>
    </row>
    <row r="36" spans="1:8" x14ac:dyDescent="0.25">
      <c r="A36" s="12" t="s">
        <v>11</v>
      </c>
      <c r="B36" s="8">
        <v>53</v>
      </c>
      <c r="C36" s="8">
        <v>27</v>
      </c>
      <c r="D36" s="14">
        <f t="shared" si="7"/>
        <v>0.50943396226415094</v>
      </c>
      <c r="E36" s="8">
        <v>8</v>
      </c>
      <c r="F36" s="32">
        <f t="shared" si="5"/>
        <v>0.15094339622641509</v>
      </c>
      <c r="G36" s="33">
        <v>8</v>
      </c>
      <c r="H36" s="32">
        <f t="shared" si="6"/>
        <v>0.15094339622641509</v>
      </c>
    </row>
    <row r="37" spans="1:8" x14ac:dyDescent="0.25">
      <c r="A37" s="12" t="s">
        <v>7</v>
      </c>
      <c r="B37" s="8">
        <v>103</v>
      </c>
      <c r="C37" s="8">
        <v>66</v>
      </c>
      <c r="D37" s="14">
        <f t="shared" si="7"/>
        <v>0.64077669902912626</v>
      </c>
      <c r="E37" s="8">
        <v>14</v>
      </c>
      <c r="F37" s="32">
        <f t="shared" si="5"/>
        <v>0.13592233009708737</v>
      </c>
      <c r="G37" s="33">
        <v>11</v>
      </c>
      <c r="H37" s="32">
        <f t="shared" si="6"/>
        <v>0.10679611650485436</v>
      </c>
    </row>
    <row r="38" spans="1:8" x14ac:dyDescent="0.25">
      <c r="A38" s="12" t="s">
        <v>6</v>
      </c>
      <c r="B38" s="8">
        <v>83</v>
      </c>
      <c r="C38" s="8">
        <v>52</v>
      </c>
      <c r="D38" s="14">
        <f t="shared" si="7"/>
        <v>0.62650602409638556</v>
      </c>
      <c r="E38" s="8">
        <v>12</v>
      </c>
      <c r="F38" s="32">
        <f t="shared" si="5"/>
        <v>0.14457831325301204</v>
      </c>
      <c r="G38" s="33">
        <v>8</v>
      </c>
      <c r="H38" s="32">
        <f t="shared" si="6"/>
        <v>9.6385542168674704E-2</v>
      </c>
    </row>
    <row r="39" spans="1:8" x14ac:dyDescent="0.25">
      <c r="A39" s="13" t="s">
        <v>18</v>
      </c>
      <c r="B39" s="8">
        <v>11</v>
      </c>
      <c r="C39" s="18">
        <v>2</v>
      </c>
      <c r="D39" s="14">
        <f t="shared" si="7"/>
        <v>0.18181818181818182</v>
      </c>
      <c r="E39" s="8">
        <v>2</v>
      </c>
      <c r="F39" s="32">
        <f t="shared" si="5"/>
        <v>0.18181818181818182</v>
      </c>
      <c r="G39" s="33">
        <v>3</v>
      </c>
      <c r="H39" s="32">
        <f t="shared" si="6"/>
        <v>0.27272727272727271</v>
      </c>
    </row>
    <row r="40" spans="1:8" x14ac:dyDescent="0.25">
      <c r="A40" s="13" t="s">
        <v>17</v>
      </c>
      <c r="B40" s="15">
        <f>SUM(B24:B39)</f>
        <v>3418</v>
      </c>
      <c r="C40" s="15">
        <f>SUM(C24:C39)</f>
        <v>2085</v>
      </c>
      <c r="D40" s="16">
        <f t="shared" si="7"/>
        <v>0.61000585137507313</v>
      </c>
      <c r="E40" s="15">
        <f>SUM(E24:E39)</f>
        <v>370</v>
      </c>
      <c r="F40" s="34">
        <f t="shared" si="5"/>
        <v>0.10825043885313049</v>
      </c>
      <c r="G40" s="35">
        <f>SUM(G24:G39)</f>
        <v>376</v>
      </c>
      <c r="H40" s="34">
        <f t="shared" si="6"/>
        <v>0.11000585137507314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11C19-AAD6-4F67-88FE-FF7E63270CB7}">
  <dimension ref="A2:H26"/>
  <sheetViews>
    <sheetView workbookViewId="0">
      <selection activeCell="F29" sqref="F29"/>
    </sheetView>
  </sheetViews>
  <sheetFormatPr defaultRowHeight="15" x14ac:dyDescent="0.25"/>
  <sheetData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3"/>
      <c r="B16" s="4"/>
      <c r="C16" s="4"/>
      <c r="D16" s="4"/>
      <c r="E16" s="4"/>
      <c r="F16" s="4"/>
      <c r="G16" s="4"/>
      <c r="H16" s="1"/>
    </row>
    <row r="17" spans="1:8" x14ac:dyDescent="0.25">
      <c r="A17" s="4"/>
      <c r="B17" s="4"/>
      <c r="C17" s="4"/>
      <c r="D17" s="4"/>
      <c r="E17" s="4"/>
      <c r="F17" s="4"/>
      <c r="G17" s="4"/>
      <c r="H17" s="1"/>
    </row>
    <row r="18" spans="1:8" x14ac:dyDescent="0.25">
      <c r="A18" s="4"/>
      <c r="B18" s="4"/>
      <c r="C18" s="4"/>
      <c r="D18" s="4"/>
      <c r="E18" s="4"/>
      <c r="F18" s="4"/>
      <c r="G18" s="4"/>
      <c r="H18" s="1"/>
    </row>
    <row r="19" spans="1:8" x14ac:dyDescent="0.25">
      <c r="A19" s="4"/>
      <c r="B19" s="4"/>
      <c r="C19" s="4"/>
      <c r="D19" s="4"/>
      <c r="E19" s="4"/>
      <c r="F19" s="4"/>
      <c r="G19" s="4"/>
      <c r="H19" s="1"/>
    </row>
    <row r="20" spans="1:8" x14ac:dyDescent="0.25">
      <c r="A20" s="4"/>
      <c r="B20" s="4"/>
      <c r="C20" s="4"/>
      <c r="D20" s="4"/>
      <c r="E20" s="4"/>
      <c r="F20" s="4"/>
      <c r="G20" s="4"/>
      <c r="H20" s="1"/>
    </row>
    <row r="21" spans="1:8" x14ac:dyDescent="0.25">
      <c r="A21" s="2"/>
      <c r="B21" s="2"/>
      <c r="C21" s="2"/>
      <c r="D21" s="2"/>
      <c r="E21" s="2"/>
      <c r="F21" s="2"/>
      <c r="G21" s="2"/>
      <c r="H21" s="1"/>
    </row>
    <row r="22" spans="1:8" x14ac:dyDescent="0.25">
      <c r="A22" s="3"/>
      <c r="B22" s="4"/>
      <c r="C22" s="4"/>
      <c r="D22" s="4"/>
      <c r="E22" s="4"/>
      <c r="F22" s="4"/>
      <c r="G22" s="4"/>
      <c r="H22" s="1"/>
    </row>
    <row r="23" spans="1:8" x14ac:dyDescent="0.25">
      <c r="A23" s="3"/>
      <c r="B23" s="4"/>
      <c r="C23" s="4"/>
      <c r="D23" s="4"/>
      <c r="E23" s="4"/>
      <c r="F23" s="4"/>
      <c r="G23" s="4"/>
      <c r="H23" s="1"/>
    </row>
    <row r="24" spans="1:8" x14ac:dyDescent="0.25">
      <c r="A24" s="4"/>
      <c r="B24" s="1"/>
      <c r="C24" s="4"/>
      <c r="D24" s="4"/>
      <c r="E24" s="4"/>
      <c r="F24" s="4"/>
      <c r="G24" s="4"/>
      <c r="H24" s="1"/>
    </row>
    <row r="25" spans="1:8" x14ac:dyDescent="0.25">
      <c r="A25" s="4"/>
      <c r="B25" s="1"/>
      <c r="C25" s="4"/>
      <c r="D25" s="4"/>
      <c r="E25" s="4"/>
      <c r="F25" s="4"/>
      <c r="G25" s="4"/>
      <c r="H25" s="1"/>
    </row>
    <row r="26" spans="1:8" x14ac:dyDescent="0.25">
      <c r="A26" s="4"/>
      <c r="B26" s="1"/>
      <c r="C26" s="4"/>
      <c r="D26" s="4"/>
      <c r="E26" s="4"/>
      <c r="F26" s="4"/>
      <c r="G26" s="4"/>
      <c r="H26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40"/>
  <sheetViews>
    <sheetView workbookViewId="0">
      <selection activeCell="C22" sqref="C22"/>
    </sheetView>
  </sheetViews>
  <sheetFormatPr defaultRowHeight="15" x14ac:dyDescent="0.25"/>
  <cols>
    <col min="1" max="1" width="20.7109375" customWidth="1"/>
    <col min="2" max="2" width="18.7109375" customWidth="1"/>
    <col min="3" max="3" width="15.7109375" customWidth="1"/>
    <col min="4" max="4" width="16.140625" customWidth="1"/>
    <col min="5" max="5" width="20.140625" style="1" customWidth="1"/>
    <col min="6" max="6" width="13.5703125" customWidth="1"/>
    <col min="7" max="7" width="15.140625" customWidth="1"/>
    <col min="8" max="9" width="16.7109375" customWidth="1"/>
    <col min="10" max="10" width="10.85546875" bestFit="1" customWidth="1"/>
  </cols>
  <sheetData>
    <row r="1" spans="1:10" ht="15.75" x14ac:dyDescent="0.25">
      <c r="A1" s="9" t="s">
        <v>15</v>
      </c>
    </row>
    <row r="3" spans="1:10" ht="150" x14ac:dyDescent="0.25">
      <c r="A3" s="10" t="s">
        <v>16</v>
      </c>
      <c r="B3" s="17" t="s">
        <v>32</v>
      </c>
      <c r="C3" s="17" t="s">
        <v>34</v>
      </c>
      <c r="D3" s="17" t="s">
        <v>33</v>
      </c>
      <c r="E3" s="21" t="s">
        <v>27</v>
      </c>
      <c r="G3" s="23" t="s">
        <v>23</v>
      </c>
      <c r="H3" s="23" t="s">
        <v>24</v>
      </c>
      <c r="I3" s="23" t="s">
        <v>25</v>
      </c>
      <c r="J3" s="23" t="s">
        <v>26</v>
      </c>
    </row>
    <row r="4" spans="1:10" x14ac:dyDescent="0.25">
      <c r="A4" s="12" t="s">
        <v>1</v>
      </c>
      <c r="B4" s="8">
        <v>4993</v>
      </c>
      <c r="C4" s="8">
        <v>1771</v>
      </c>
      <c r="D4" s="14">
        <f t="shared" ref="D4:D18" si="0">C4/B4</f>
        <v>0.35469657520528741</v>
      </c>
      <c r="E4" s="20" t="str">
        <f>ROUND(G4*100,0)&amp;-ROUND(H4*100,0)&amp;"%"</f>
        <v>34-37%</v>
      </c>
      <c r="F4" s="19">
        <f>$D$20</f>
        <v>0.27287502031529337</v>
      </c>
      <c r="G4" s="24">
        <v>0.34154272941225222</v>
      </c>
      <c r="H4" s="24">
        <v>0.36807383207099703</v>
      </c>
      <c r="I4" s="25">
        <f>D4-G4</f>
        <v>1.315384579303519E-2</v>
      </c>
      <c r="J4" s="25">
        <f>H4-D4</f>
        <v>1.3377256865709619E-2</v>
      </c>
    </row>
    <row r="5" spans="1:10" x14ac:dyDescent="0.25">
      <c r="A5" s="12" t="s">
        <v>14</v>
      </c>
      <c r="B5" s="8">
        <v>74</v>
      </c>
      <c r="C5" s="8">
        <v>24</v>
      </c>
      <c r="D5" s="14">
        <f t="shared" si="0"/>
        <v>0.32432432432432434</v>
      </c>
      <c r="E5" s="20" t="str">
        <f t="shared" ref="E5:E20" si="1">ROUND(G5*100,0)&amp;-ROUND(H5*100,0)&amp;"%"</f>
        <v>23-44%</v>
      </c>
      <c r="F5" s="19">
        <f t="shared" ref="F5:F19" si="2">$D$20</f>
        <v>0.27287502031529337</v>
      </c>
      <c r="G5" s="24">
        <v>0.22864091863752131</v>
      </c>
      <c r="H5" s="24">
        <v>0.43734677467220434</v>
      </c>
      <c r="I5" s="25">
        <f t="shared" ref="I5:I20" si="3">D5-G5</f>
        <v>9.568340568680303E-2</v>
      </c>
      <c r="J5" s="25">
        <f t="shared" ref="J5:J20" si="4">H5-D5</f>
        <v>0.11302245034788</v>
      </c>
    </row>
    <row r="6" spans="1:10" x14ac:dyDescent="0.25">
      <c r="A6" s="12" t="s">
        <v>2</v>
      </c>
      <c r="B6" s="8">
        <v>1407</v>
      </c>
      <c r="C6" s="8">
        <v>261</v>
      </c>
      <c r="D6" s="14">
        <f t="shared" si="0"/>
        <v>0.18550106609808104</v>
      </c>
      <c r="E6" s="20" t="str">
        <f t="shared" si="1"/>
        <v>17-21%</v>
      </c>
      <c r="F6" s="19">
        <f t="shared" si="2"/>
        <v>0.27287502031529337</v>
      </c>
      <c r="G6" s="24">
        <v>0.16605657882001496</v>
      </c>
      <c r="H6" s="24">
        <v>0.20665819060763058</v>
      </c>
      <c r="I6" s="25">
        <f t="shared" si="3"/>
        <v>1.944448727806608E-2</v>
      </c>
      <c r="J6" s="25">
        <f t="shared" si="4"/>
        <v>2.1157124509549541E-2</v>
      </c>
    </row>
    <row r="7" spans="1:10" x14ac:dyDescent="0.25">
      <c r="A7" s="12" t="s">
        <v>10</v>
      </c>
      <c r="B7" s="8">
        <v>465</v>
      </c>
      <c r="C7" s="8">
        <v>93</v>
      </c>
      <c r="D7" s="14">
        <f t="shared" si="0"/>
        <v>0.2</v>
      </c>
      <c r="E7" s="20" t="str">
        <f t="shared" si="1"/>
        <v>17-24%</v>
      </c>
      <c r="F7" s="19">
        <f t="shared" si="2"/>
        <v>0.27287502031529337</v>
      </c>
      <c r="G7" s="24">
        <v>0.1661675653048878</v>
      </c>
      <c r="H7" s="24">
        <v>0.23874852296891896</v>
      </c>
      <c r="I7" s="25">
        <f t="shared" si="3"/>
        <v>3.3832434695112212E-2</v>
      </c>
      <c r="J7" s="25">
        <f t="shared" si="4"/>
        <v>3.8748522968918953E-2</v>
      </c>
    </row>
    <row r="8" spans="1:10" x14ac:dyDescent="0.25">
      <c r="A8" s="12" t="s">
        <v>9</v>
      </c>
      <c r="B8" s="8">
        <v>249</v>
      </c>
      <c r="C8" s="8">
        <v>45</v>
      </c>
      <c r="D8" s="14">
        <f t="shared" si="0"/>
        <v>0.18072289156626506</v>
      </c>
      <c r="E8" s="20" t="str">
        <f t="shared" si="1"/>
        <v>14-23%</v>
      </c>
      <c r="F8" s="19">
        <f t="shared" si="2"/>
        <v>0.27287502031529337</v>
      </c>
      <c r="G8" s="24">
        <v>0.1378971649782651</v>
      </c>
      <c r="H8" s="24">
        <v>0.2332502308504647</v>
      </c>
      <c r="I8" s="25">
        <f t="shared" si="3"/>
        <v>4.2825726587999963E-2</v>
      </c>
      <c r="J8" s="25">
        <f t="shared" si="4"/>
        <v>5.2527339284199642E-2</v>
      </c>
    </row>
    <row r="9" spans="1:10" x14ac:dyDescent="0.25">
      <c r="A9" s="12" t="s">
        <v>0</v>
      </c>
      <c r="B9" s="8">
        <v>299</v>
      </c>
      <c r="C9" s="8">
        <v>52</v>
      </c>
      <c r="D9" s="14">
        <f t="shared" si="0"/>
        <v>0.17391304347826086</v>
      </c>
      <c r="E9" s="20" t="str">
        <f t="shared" si="1"/>
        <v>14-22%</v>
      </c>
      <c r="F9" s="19">
        <f t="shared" si="2"/>
        <v>0.27287502031529337</v>
      </c>
      <c r="G9" s="24">
        <v>0.13516017720050344</v>
      </c>
      <c r="H9" s="24">
        <v>0.22093851940380532</v>
      </c>
      <c r="I9" s="25">
        <f t="shared" si="3"/>
        <v>3.8752866277757425E-2</v>
      </c>
      <c r="J9" s="25">
        <f t="shared" si="4"/>
        <v>4.7025475925544458E-2</v>
      </c>
    </row>
    <row r="10" spans="1:10" x14ac:dyDescent="0.25">
      <c r="A10" s="12" t="s">
        <v>8</v>
      </c>
      <c r="B10" s="8">
        <v>548</v>
      </c>
      <c r="C10" s="8">
        <v>124</v>
      </c>
      <c r="D10" s="14">
        <f t="shared" si="0"/>
        <v>0.22627737226277372</v>
      </c>
      <c r="E10" s="20" t="str">
        <f t="shared" si="1"/>
        <v>19-26%</v>
      </c>
      <c r="F10" s="19">
        <f t="shared" si="2"/>
        <v>0.27287502031529337</v>
      </c>
      <c r="G10" s="24">
        <v>0.19322055736862515</v>
      </c>
      <c r="H10" s="24">
        <v>0.26314502789934124</v>
      </c>
      <c r="I10" s="25">
        <f t="shared" si="3"/>
        <v>3.3056814894148578E-2</v>
      </c>
      <c r="J10" s="25">
        <f t="shared" si="4"/>
        <v>3.686765563656752E-2</v>
      </c>
    </row>
    <row r="11" spans="1:10" x14ac:dyDescent="0.25">
      <c r="A11" s="12" t="s">
        <v>5</v>
      </c>
      <c r="B11" s="8">
        <v>298</v>
      </c>
      <c r="C11" s="8">
        <v>58</v>
      </c>
      <c r="D11" s="14">
        <f t="shared" si="0"/>
        <v>0.19463087248322147</v>
      </c>
      <c r="E11" s="20" t="str">
        <f t="shared" si="1"/>
        <v>15-24%</v>
      </c>
      <c r="F11" s="19">
        <f t="shared" si="2"/>
        <v>0.27287502031529337</v>
      </c>
      <c r="G11" s="24">
        <v>0.1536840898099498</v>
      </c>
      <c r="H11" s="24">
        <v>0.24335033306682874</v>
      </c>
      <c r="I11" s="25">
        <f t="shared" si="3"/>
        <v>4.0946782673271676E-2</v>
      </c>
      <c r="J11" s="25">
        <f t="shared" si="4"/>
        <v>4.8719460583607266E-2</v>
      </c>
    </row>
    <row r="12" spans="1:10" x14ac:dyDescent="0.25">
      <c r="A12" s="12" t="s">
        <v>4</v>
      </c>
      <c r="B12" s="8">
        <v>724</v>
      </c>
      <c r="C12" s="8">
        <v>184</v>
      </c>
      <c r="D12" s="14">
        <f t="shared" si="0"/>
        <v>0.2541436464088398</v>
      </c>
      <c r="E12" s="20" t="str">
        <f t="shared" si="1"/>
        <v>22-29%</v>
      </c>
      <c r="F12" s="19">
        <f t="shared" si="2"/>
        <v>0.27287502031529337</v>
      </c>
      <c r="G12" s="24">
        <v>0.22378486508933609</v>
      </c>
      <c r="H12" s="24">
        <v>0.28709761718064053</v>
      </c>
      <c r="I12" s="25">
        <f t="shared" si="3"/>
        <v>3.0358781319503703E-2</v>
      </c>
      <c r="J12" s="25">
        <f t="shared" si="4"/>
        <v>3.2953970771800734E-2</v>
      </c>
    </row>
    <row r="13" spans="1:10" x14ac:dyDescent="0.25">
      <c r="A13" s="12" t="s">
        <v>13</v>
      </c>
      <c r="B13" s="8">
        <v>276</v>
      </c>
      <c r="C13" s="8">
        <v>66</v>
      </c>
      <c r="D13" s="14">
        <f t="shared" si="0"/>
        <v>0.2391304347826087</v>
      </c>
      <c r="E13" s="20" t="str">
        <f t="shared" si="1"/>
        <v>19-29%</v>
      </c>
      <c r="F13" s="19">
        <f t="shared" si="2"/>
        <v>0.27287502031529337</v>
      </c>
      <c r="G13" s="24">
        <v>0.19260705693944341</v>
      </c>
      <c r="H13" s="24">
        <v>0.29281583699533581</v>
      </c>
      <c r="I13" s="25">
        <f t="shared" si="3"/>
        <v>4.6523377843165292E-2</v>
      </c>
      <c r="J13" s="25">
        <f t="shared" si="4"/>
        <v>5.3685402212727107E-2</v>
      </c>
    </row>
    <row r="14" spans="1:10" x14ac:dyDescent="0.25">
      <c r="A14" s="12" t="s">
        <v>12</v>
      </c>
      <c r="B14" s="8">
        <v>402</v>
      </c>
      <c r="C14" s="8">
        <v>74</v>
      </c>
      <c r="D14" s="14">
        <f t="shared" si="0"/>
        <v>0.18407960199004975</v>
      </c>
      <c r="E14" s="20" t="str">
        <f t="shared" si="1"/>
        <v>15-22%</v>
      </c>
      <c r="F14" s="19">
        <f t="shared" si="2"/>
        <v>0.27287502031529337</v>
      </c>
      <c r="G14" s="24">
        <v>0.14924679412350786</v>
      </c>
      <c r="H14" s="24">
        <v>0.22489302265815028</v>
      </c>
      <c r="I14" s="25">
        <f t="shared" si="3"/>
        <v>3.4832807866541887E-2</v>
      </c>
      <c r="J14" s="25">
        <f t="shared" si="4"/>
        <v>4.0813420668100536E-2</v>
      </c>
    </row>
    <row r="15" spans="1:10" x14ac:dyDescent="0.25">
      <c r="A15" s="12" t="s">
        <v>3</v>
      </c>
      <c r="B15" s="8">
        <v>1326</v>
      </c>
      <c r="C15" s="8">
        <v>363</v>
      </c>
      <c r="D15" s="14">
        <f t="shared" si="0"/>
        <v>0.27375565610859731</v>
      </c>
      <c r="E15" s="20" t="str">
        <f t="shared" si="1"/>
        <v>25-30%</v>
      </c>
      <c r="F15" s="19">
        <f t="shared" si="2"/>
        <v>0.27287502031529337</v>
      </c>
      <c r="G15" s="24">
        <v>0.25043568523407012</v>
      </c>
      <c r="H15" s="24">
        <v>0.29838270731405481</v>
      </c>
      <c r="I15" s="25">
        <f t="shared" si="3"/>
        <v>2.3319970874527196E-2</v>
      </c>
      <c r="J15" s="25">
        <f t="shared" si="4"/>
        <v>2.4627051205457495E-2</v>
      </c>
    </row>
    <row r="16" spans="1:10" x14ac:dyDescent="0.25">
      <c r="A16" s="12" t="s">
        <v>11</v>
      </c>
      <c r="B16" s="8">
        <v>326</v>
      </c>
      <c r="C16" s="8">
        <v>57</v>
      </c>
      <c r="D16" s="14">
        <f t="shared" si="0"/>
        <v>0.17484662576687116</v>
      </c>
      <c r="E16" s="20" t="str">
        <f t="shared" si="1"/>
        <v>14-22%</v>
      </c>
      <c r="F16" s="19">
        <f t="shared" si="2"/>
        <v>0.27287502031529337</v>
      </c>
      <c r="G16" s="24">
        <v>0.13746773020101419</v>
      </c>
      <c r="H16" s="24">
        <v>0.21979921011440298</v>
      </c>
      <c r="I16" s="25">
        <f t="shared" si="3"/>
        <v>3.7378895565856968E-2</v>
      </c>
      <c r="J16" s="25">
        <f t="shared" si="4"/>
        <v>4.4952584347531827E-2</v>
      </c>
    </row>
    <row r="17" spans="1:10" x14ac:dyDescent="0.25">
      <c r="A17" s="12" t="s">
        <v>7</v>
      </c>
      <c r="B17" s="8">
        <v>434</v>
      </c>
      <c r="C17" s="8">
        <v>101</v>
      </c>
      <c r="D17" s="14">
        <f t="shared" si="0"/>
        <v>0.23271889400921658</v>
      </c>
      <c r="E17" s="20" t="str">
        <f t="shared" si="1"/>
        <v>20-27%</v>
      </c>
      <c r="F17" s="19">
        <f t="shared" si="2"/>
        <v>0.27287502031529337</v>
      </c>
      <c r="G17" s="24">
        <v>0.19541395145770996</v>
      </c>
      <c r="H17" s="24">
        <v>0.27471386855094593</v>
      </c>
      <c r="I17" s="25">
        <f t="shared" si="3"/>
        <v>3.7304942551506626E-2</v>
      </c>
      <c r="J17" s="25">
        <f t="shared" si="4"/>
        <v>4.1994974541729346E-2</v>
      </c>
    </row>
    <row r="18" spans="1:10" x14ac:dyDescent="0.25">
      <c r="A18" s="12" t="s">
        <v>6</v>
      </c>
      <c r="B18" s="8">
        <v>387</v>
      </c>
      <c r="C18" s="8">
        <v>80</v>
      </c>
      <c r="D18" s="14">
        <f t="shared" si="0"/>
        <v>0.20671834625322996</v>
      </c>
      <c r="E18" s="20" t="str">
        <f t="shared" si="1"/>
        <v>17-25%</v>
      </c>
      <c r="F18" s="19">
        <f t="shared" si="2"/>
        <v>0.27287502031529337</v>
      </c>
      <c r="G18" s="24">
        <v>0.16935083189984027</v>
      </c>
      <c r="H18" s="24">
        <v>0.24985098523530225</v>
      </c>
      <c r="I18" s="25">
        <f t="shared" si="3"/>
        <v>3.7367514353389697E-2</v>
      </c>
      <c r="J18" s="25">
        <f t="shared" si="4"/>
        <v>4.3132638982072286E-2</v>
      </c>
    </row>
    <row r="19" spans="1:10" x14ac:dyDescent="0.25">
      <c r="A19" s="13" t="s">
        <v>18</v>
      </c>
      <c r="B19" s="8">
        <v>98</v>
      </c>
      <c r="C19" s="8">
        <v>5</v>
      </c>
      <c r="D19" s="14">
        <f>C19/B19</f>
        <v>5.1020408163265307E-2</v>
      </c>
      <c r="E19" s="20" t="str">
        <f t="shared" si="1"/>
        <v>2-11%</v>
      </c>
      <c r="F19" s="19">
        <f t="shared" si="2"/>
        <v>0.27287502031529337</v>
      </c>
      <c r="G19" s="24">
        <v>2.1987347277649793E-2</v>
      </c>
      <c r="H19" s="24">
        <v>0.1139243480676905</v>
      </c>
      <c r="I19" s="25">
        <f t="shared" si="3"/>
        <v>2.9033060885615514E-2</v>
      </c>
      <c r="J19" s="25">
        <f t="shared" si="4"/>
        <v>6.2903939904425193E-2</v>
      </c>
    </row>
    <row r="20" spans="1:10" x14ac:dyDescent="0.25">
      <c r="A20" s="13" t="s">
        <v>17</v>
      </c>
      <c r="B20" s="15">
        <f>SUM(B4:B19)</f>
        <v>12306</v>
      </c>
      <c r="C20" s="15">
        <f>SUM(C4:C19)</f>
        <v>3358</v>
      </c>
      <c r="D20" s="16">
        <f>C20/B20</f>
        <v>0.27287502031529337</v>
      </c>
      <c r="E20" s="22" t="str">
        <f t="shared" si="1"/>
        <v>27-28%</v>
      </c>
      <c r="G20" s="24">
        <v>0.26507679839383591</v>
      </c>
      <c r="H20" s="24">
        <v>0.28081499673671567</v>
      </c>
      <c r="I20" s="25">
        <f t="shared" si="3"/>
        <v>7.79822192145746E-3</v>
      </c>
      <c r="J20" s="25">
        <f t="shared" si="4"/>
        <v>7.9399764214223012E-3</v>
      </c>
    </row>
    <row r="21" spans="1:10" x14ac:dyDescent="0.25">
      <c r="A21" s="11" t="s">
        <v>22</v>
      </c>
    </row>
    <row r="23" spans="1:10" ht="75" x14ac:dyDescent="0.25">
      <c r="A23" s="10" t="s">
        <v>16</v>
      </c>
      <c r="B23" s="17" t="s">
        <v>28</v>
      </c>
      <c r="C23" s="17" t="s">
        <v>19</v>
      </c>
      <c r="D23" s="17" t="s">
        <v>29</v>
      </c>
      <c r="E23" s="17" t="s">
        <v>20</v>
      </c>
      <c r="F23" s="17" t="s">
        <v>30</v>
      </c>
      <c r="G23" s="17" t="s">
        <v>21</v>
      </c>
      <c r="H23" s="17" t="s">
        <v>31</v>
      </c>
    </row>
    <row r="24" spans="1:10" x14ac:dyDescent="0.25">
      <c r="A24" s="12" t="s">
        <v>1</v>
      </c>
      <c r="B24" s="8">
        <v>1771</v>
      </c>
      <c r="C24" s="8">
        <v>1079</v>
      </c>
      <c r="D24" s="14">
        <f>C24/B24</f>
        <v>0.60926030491247885</v>
      </c>
      <c r="E24" s="8">
        <v>191</v>
      </c>
      <c r="F24" s="14">
        <f t="shared" ref="F24:F40" si="5">E24/B24</f>
        <v>0.10784867306606437</v>
      </c>
      <c r="G24" s="8">
        <v>177</v>
      </c>
      <c r="H24" s="14">
        <f t="shared" ref="H24:H40" si="6">G24/B24</f>
        <v>9.9943534726143424E-2</v>
      </c>
    </row>
    <row r="25" spans="1:10" x14ac:dyDescent="0.25">
      <c r="A25" s="12" t="s">
        <v>14</v>
      </c>
      <c r="B25" s="8">
        <v>24</v>
      </c>
      <c r="C25" s="8">
        <v>11</v>
      </c>
      <c r="D25" s="14">
        <f>C25/B25</f>
        <v>0.45833333333333331</v>
      </c>
      <c r="E25" s="8">
        <v>4</v>
      </c>
      <c r="F25" s="14">
        <f t="shared" si="5"/>
        <v>0.16666666666666666</v>
      </c>
      <c r="G25" s="8">
        <v>4</v>
      </c>
      <c r="H25" s="14">
        <f t="shared" si="6"/>
        <v>0.16666666666666666</v>
      </c>
    </row>
    <row r="26" spans="1:10" x14ac:dyDescent="0.25">
      <c r="A26" s="12" t="s">
        <v>2</v>
      </c>
      <c r="B26" s="8">
        <v>261</v>
      </c>
      <c r="C26" s="8">
        <v>139</v>
      </c>
      <c r="D26" s="14">
        <f t="shared" ref="D26:D39" si="7">C26/B26</f>
        <v>0.53256704980842917</v>
      </c>
      <c r="E26" s="8">
        <v>28</v>
      </c>
      <c r="F26" s="14">
        <f t="shared" si="5"/>
        <v>0.10727969348659004</v>
      </c>
      <c r="G26" s="8">
        <v>40</v>
      </c>
      <c r="H26" s="14">
        <f t="shared" si="6"/>
        <v>0.1532567049808429</v>
      </c>
    </row>
    <row r="27" spans="1:10" x14ac:dyDescent="0.25">
      <c r="A27" s="12" t="s">
        <v>10</v>
      </c>
      <c r="B27" s="8">
        <v>93</v>
      </c>
      <c r="C27" s="8">
        <v>61</v>
      </c>
      <c r="D27" s="14">
        <f t="shared" si="7"/>
        <v>0.65591397849462363</v>
      </c>
      <c r="E27" s="8">
        <v>7</v>
      </c>
      <c r="F27" s="14">
        <f t="shared" si="5"/>
        <v>7.5268817204301078E-2</v>
      </c>
      <c r="G27" s="8">
        <v>11</v>
      </c>
      <c r="H27" s="14">
        <f t="shared" si="6"/>
        <v>0.11827956989247312</v>
      </c>
    </row>
    <row r="28" spans="1:10" x14ac:dyDescent="0.25">
      <c r="A28" s="12" t="s">
        <v>9</v>
      </c>
      <c r="B28" s="8">
        <v>45</v>
      </c>
      <c r="C28" s="8">
        <v>27</v>
      </c>
      <c r="D28" s="14">
        <f t="shared" si="7"/>
        <v>0.6</v>
      </c>
      <c r="E28" s="8">
        <v>5</v>
      </c>
      <c r="F28" s="14">
        <f t="shared" si="5"/>
        <v>0.1111111111111111</v>
      </c>
      <c r="G28" s="8">
        <v>8</v>
      </c>
      <c r="H28" s="14">
        <f t="shared" si="6"/>
        <v>0.17777777777777778</v>
      </c>
    </row>
    <row r="29" spans="1:10" x14ac:dyDescent="0.25">
      <c r="A29" s="12" t="s">
        <v>0</v>
      </c>
      <c r="B29" s="8">
        <v>52</v>
      </c>
      <c r="C29" s="8">
        <v>34</v>
      </c>
      <c r="D29" s="14">
        <f t="shared" si="7"/>
        <v>0.65384615384615385</v>
      </c>
      <c r="E29" s="8">
        <v>7</v>
      </c>
      <c r="F29" s="14">
        <f t="shared" si="5"/>
        <v>0.13461538461538461</v>
      </c>
      <c r="G29" s="8">
        <v>5</v>
      </c>
      <c r="H29" s="14">
        <f t="shared" si="6"/>
        <v>9.6153846153846159E-2</v>
      </c>
    </row>
    <row r="30" spans="1:10" x14ac:dyDescent="0.25">
      <c r="A30" s="12" t="s">
        <v>8</v>
      </c>
      <c r="B30" s="8">
        <v>124</v>
      </c>
      <c r="C30" s="8">
        <v>73</v>
      </c>
      <c r="D30" s="14">
        <f t="shared" si="7"/>
        <v>0.58870967741935487</v>
      </c>
      <c r="E30" s="8">
        <v>11</v>
      </c>
      <c r="F30" s="14">
        <f t="shared" si="5"/>
        <v>8.8709677419354843E-2</v>
      </c>
      <c r="G30" s="8">
        <v>17</v>
      </c>
      <c r="H30" s="14">
        <f t="shared" si="6"/>
        <v>0.13709677419354838</v>
      </c>
    </row>
    <row r="31" spans="1:10" x14ac:dyDescent="0.25">
      <c r="A31" s="12" t="s">
        <v>5</v>
      </c>
      <c r="B31" s="8">
        <v>58</v>
      </c>
      <c r="C31" s="8">
        <v>28</v>
      </c>
      <c r="D31" s="14">
        <f t="shared" si="7"/>
        <v>0.48275862068965519</v>
      </c>
      <c r="E31" s="8">
        <v>13</v>
      </c>
      <c r="F31" s="14">
        <f t="shared" si="5"/>
        <v>0.22413793103448276</v>
      </c>
      <c r="G31" s="8">
        <v>3</v>
      </c>
      <c r="H31" s="14">
        <f t="shared" si="6"/>
        <v>5.1724137931034482E-2</v>
      </c>
    </row>
    <row r="32" spans="1:10" x14ac:dyDescent="0.25">
      <c r="A32" s="12" t="s">
        <v>4</v>
      </c>
      <c r="B32" s="8">
        <v>184</v>
      </c>
      <c r="C32" s="8">
        <v>102</v>
      </c>
      <c r="D32" s="14">
        <f t="shared" si="7"/>
        <v>0.55434782608695654</v>
      </c>
      <c r="E32" s="8">
        <v>27</v>
      </c>
      <c r="F32" s="14">
        <f t="shared" si="5"/>
        <v>0.14673913043478262</v>
      </c>
      <c r="G32" s="8">
        <v>21</v>
      </c>
      <c r="H32" s="14">
        <f t="shared" si="6"/>
        <v>0.11413043478260869</v>
      </c>
    </row>
    <row r="33" spans="1:8" x14ac:dyDescent="0.25">
      <c r="A33" s="12" t="s">
        <v>13</v>
      </c>
      <c r="B33" s="8">
        <v>66</v>
      </c>
      <c r="C33" s="8">
        <v>39</v>
      </c>
      <c r="D33" s="14">
        <f t="shared" si="7"/>
        <v>0.59090909090909094</v>
      </c>
      <c r="E33" s="8">
        <v>4</v>
      </c>
      <c r="F33" s="14">
        <f t="shared" si="5"/>
        <v>6.0606060606060608E-2</v>
      </c>
      <c r="G33" s="8">
        <v>10</v>
      </c>
      <c r="H33" s="14">
        <f t="shared" si="6"/>
        <v>0.15151515151515152</v>
      </c>
    </row>
    <row r="34" spans="1:8" x14ac:dyDescent="0.25">
      <c r="A34" s="12" t="s">
        <v>12</v>
      </c>
      <c r="B34" s="8">
        <v>74</v>
      </c>
      <c r="C34" s="8">
        <v>49</v>
      </c>
      <c r="D34" s="14">
        <f t="shared" si="7"/>
        <v>0.66216216216216217</v>
      </c>
      <c r="E34" s="8">
        <v>6</v>
      </c>
      <c r="F34" s="14">
        <f t="shared" si="5"/>
        <v>8.1081081081081086E-2</v>
      </c>
      <c r="G34" s="8">
        <v>9</v>
      </c>
      <c r="H34" s="14">
        <f t="shared" si="6"/>
        <v>0.12162162162162163</v>
      </c>
    </row>
    <row r="35" spans="1:8" x14ac:dyDescent="0.25">
      <c r="A35" s="12" t="s">
        <v>3</v>
      </c>
      <c r="B35" s="8">
        <v>363</v>
      </c>
      <c r="C35" s="8">
        <v>213</v>
      </c>
      <c r="D35" s="14">
        <f t="shared" si="7"/>
        <v>0.58677685950413228</v>
      </c>
      <c r="E35" s="8">
        <v>41</v>
      </c>
      <c r="F35" s="14">
        <f t="shared" si="5"/>
        <v>0.11294765840220386</v>
      </c>
      <c r="G35" s="8">
        <v>41</v>
      </c>
      <c r="H35" s="14">
        <f t="shared" si="6"/>
        <v>0.11294765840220386</v>
      </c>
    </row>
    <row r="36" spans="1:8" x14ac:dyDescent="0.25">
      <c r="A36" s="12" t="s">
        <v>11</v>
      </c>
      <c r="B36" s="8">
        <v>57</v>
      </c>
      <c r="C36" s="8">
        <v>28</v>
      </c>
      <c r="D36" s="14">
        <f t="shared" si="7"/>
        <v>0.49122807017543857</v>
      </c>
      <c r="E36" s="8">
        <v>8</v>
      </c>
      <c r="F36" s="14">
        <f t="shared" si="5"/>
        <v>0.14035087719298245</v>
      </c>
      <c r="G36" s="8">
        <v>6</v>
      </c>
      <c r="H36" s="14">
        <f t="shared" si="6"/>
        <v>0.10526315789473684</v>
      </c>
    </row>
    <row r="37" spans="1:8" x14ac:dyDescent="0.25">
      <c r="A37" s="12" t="s">
        <v>7</v>
      </c>
      <c r="B37" s="8">
        <v>101</v>
      </c>
      <c r="C37" s="8">
        <v>57</v>
      </c>
      <c r="D37" s="14">
        <f t="shared" si="7"/>
        <v>0.5643564356435643</v>
      </c>
      <c r="E37" s="8">
        <v>11</v>
      </c>
      <c r="F37" s="14">
        <f t="shared" si="5"/>
        <v>0.10891089108910891</v>
      </c>
      <c r="G37" s="8">
        <v>10</v>
      </c>
      <c r="H37" s="14">
        <f t="shared" si="6"/>
        <v>9.9009900990099015E-2</v>
      </c>
    </row>
    <row r="38" spans="1:8" x14ac:dyDescent="0.25">
      <c r="A38" s="12" t="s">
        <v>6</v>
      </c>
      <c r="B38" s="8">
        <v>80</v>
      </c>
      <c r="C38" s="8">
        <v>42</v>
      </c>
      <c r="D38" s="14">
        <f t="shared" si="7"/>
        <v>0.52500000000000002</v>
      </c>
      <c r="E38" s="8">
        <v>5</v>
      </c>
      <c r="F38" s="14">
        <f t="shared" si="5"/>
        <v>6.25E-2</v>
      </c>
      <c r="G38" s="8">
        <v>13</v>
      </c>
      <c r="H38" s="14">
        <f t="shared" si="6"/>
        <v>0.16250000000000001</v>
      </c>
    </row>
    <row r="39" spans="1:8" x14ac:dyDescent="0.25">
      <c r="A39" s="13" t="s">
        <v>18</v>
      </c>
      <c r="B39" s="8">
        <v>5</v>
      </c>
      <c r="C39" s="18">
        <v>0</v>
      </c>
      <c r="D39" s="14">
        <f t="shared" si="7"/>
        <v>0</v>
      </c>
      <c r="E39" s="8">
        <v>3</v>
      </c>
      <c r="F39" s="14">
        <f t="shared" si="5"/>
        <v>0.6</v>
      </c>
      <c r="G39" s="8">
        <v>0</v>
      </c>
      <c r="H39" s="14">
        <f t="shared" si="6"/>
        <v>0</v>
      </c>
    </row>
    <row r="40" spans="1:8" x14ac:dyDescent="0.25">
      <c r="A40" s="13" t="s">
        <v>17</v>
      </c>
      <c r="B40" s="15">
        <f>SUM(B24:B39)</f>
        <v>3358</v>
      </c>
      <c r="C40" s="12">
        <v>1982</v>
      </c>
      <c r="D40" s="16">
        <f t="shared" ref="D40" si="8">C40/B40</f>
        <v>0.59023228111971415</v>
      </c>
      <c r="E40" s="12">
        <v>371</v>
      </c>
      <c r="F40" s="16">
        <f t="shared" si="5"/>
        <v>0.11048243001786778</v>
      </c>
      <c r="G40" s="12">
        <v>375</v>
      </c>
      <c r="H40" s="16">
        <f t="shared" si="6"/>
        <v>0.11167361524717094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Kirjeldus</vt:lpstr>
      <vt:lpstr>Aruandesse2018</vt:lpstr>
      <vt:lpstr>Kirjeldus'17</vt:lpstr>
      <vt:lpstr>Aruandesse2017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Laura-Liisa Liivamägi</cp:lastModifiedBy>
  <dcterms:created xsi:type="dcterms:W3CDTF">2016-07-11T10:16:26Z</dcterms:created>
  <dcterms:modified xsi:type="dcterms:W3CDTF">2019-10-18T08:16:28Z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intensiivravi_3_0602.xlsx</vt:lpwstr>
  </property>
</Properties>
</file>