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3515"/>
  </bookViews>
  <sheets>
    <sheet name="Kirjeldus" sheetId="7" r:id="rId1"/>
    <sheet name="Aruandesse" sheetId="8" r:id="rId2"/>
  </sheets>
  <calcPr calcId="171027"/>
</workbook>
</file>

<file path=xl/calcChain.xml><?xml version="1.0" encoding="utf-8"?>
<calcChain xmlns="http://schemas.openxmlformats.org/spreadsheetml/2006/main">
  <c r="E20" i="8" l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4" i="8"/>
  <c r="F24" i="8" l="1"/>
  <c r="H24" i="8"/>
  <c r="F25" i="8"/>
  <c r="H25" i="8"/>
  <c r="H26" i="8" l="1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24" i="8"/>
  <c r="D25" i="8"/>
  <c r="B40" i="8"/>
  <c r="D40" i="8" s="1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I19" i="8" l="1"/>
  <c r="J19" i="8"/>
  <c r="I7" i="8"/>
  <c r="J7" i="8"/>
  <c r="J8" i="8"/>
  <c r="I8" i="8"/>
  <c r="D20" i="8"/>
  <c r="F5" i="8" s="1"/>
  <c r="I11" i="8"/>
  <c r="J11" i="8"/>
  <c r="I15" i="8"/>
  <c r="J15" i="8"/>
  <c r="I4" i="8"/>
  <c r="J4" i="8"/>
  <c r="J12" i="8"/>
  <c r="I12" i="8"/>
  <c r="J16" i="8"/>
  <c r="I16" i="8"/>
  <c r="I5" i="8"/>
  <c r="J5" i="8"/>
  <c r="J9" i="8"/>
  <c r="I9" i="8"/>
  <c r="I13" i="8"/>
  <c r="J13" i="8"/>
  <c r="J17" i="8"/>
  <c r="I17" i="8"/>
  <c r="I6" i="8"/>
  <c r="J6" i="8"/>
  <c r="J10" i="8"/>
  <c r="I10" i="8"/>
  <c r="J14" i="8"/>
  <c r="I14" i="8"/>
  <c r="J18" i="8"/>
  <c r="I18" i="8"/>
  <c r="F16" i="8"/>
  <c r="F19" i="8"/>
  <c r="F11" i="8"/>
  <c r="F14" i="8"/>
  <c r="F40" i="8"/>
  <c r="H40" i="8"/>
  <c r="F17" i="8" l="1"/>
  <c r="F12" i="8"/>
  <c r="F18" i="8"/>
  <c r="J20" i="8"/>
  <c r="I20" i="8"/>
  <c r="F10" i="8"/>
  <c r="F13" i="8"/>
  <c r="F7" i="8"/>
  <c r="F8" i="8"/>
  <c r="F15" i="8"/>
  <c r="F6" i="8"/>
  <c r="F9" i="8"/>
  <c r="F4" i="8"/>
</calcChain>
</file>

<file path=xl/sharedStrings.xml><?xml version="1.0" encoding="utf-8"?>
<sst xmlns="http://schemas.openxmlformats.org/spreadsheetml/2006/main" count="53" uniqueCount="35">
  <si>
    <t>Lääne maakond</t>
  </si>
  <si>
    <t>Harju maakond</t>
  </si>
  <si>
    <t>Ida-Viru maakond</t>
  </si>
  <si>
    <t>Tartu maakond</t>
  </si>
  <si>
    <t>Pärnu maakond</t>
  </si>
  <si>
    <t>Põlva maakond</t>
  </si>
  <si>
    <t>Võru maakond</t>
  </si>
  <si>
    <t>Viljandi maakond</t>
  </si>
  <si>
    <t>Lääne-Viru maakond</t>
  </si>
  <si>
    <t>Järva maakond</t>
  </si>
  <si>
    <t>Jõgeva maakond</t>
  </si>
  <si>
    <t>Valga maakond</t>
  </si>
  <si>
    <t>Saare maakond</t>
  </si>
  <si>
    <t>Rapla maakond</t>
  </si>
  <si>
    <t>Hiiu maakond</t>
  </si>
  <si>
    <t>Psühhiaatria indikaator 2: Skisofreenia spektri psüühikahäiretega inimeste hõivatus tööga</t>
  </si>
  <si>
    <t>Isiku elukoha maakond andmete väljavõtmise hetkel</t>
  </si>
  <si>
    <t>Kokku:</t>
  </si>
  <si>
    <t>Määramata*</t>
  </si>
  <si>
    <t xml:space="preserve">12 kuud ravikindlustatud 2017. aastal </t>
  </si>
  <si>
    <t xml:space="preserve">4-6 kuud ravikindlustatud 2017. aastal </t>
  </si>
  <si>
    <t>1-3 kuud ravikindlustatud 2017. aastal</t>
  </si>
  <si>
    <t>* isiku elukoht on määramata (sh välismaa)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</si>
  <si>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</si>
  <si>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</si>
  <si>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</si>
  <si>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</si>
  <si>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</si>
  <si>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2017.a osaliselt või täielikult ravikindlustatud isikud, arv</t>
  </si>
  <si>
    <t xml:space="preserve">12 kuud ravikindlustatud isikud 2017. aastal, oskaaal </t>
  </si>
  <si>
    <t>4-6 kuud ravikindlustatud isikud 2017. aastal, osakaal</t>
  </si>
  <si>
    <t>1-3 kuud ravikindlustatud isikud 2017. aastal, osakaal</t>
  </si>
  <si>
    <t>2013. -2017.a skisofreenia
patsiendid, kes on saanud psühhiaatrilist raviteenust (TTL 2065, 2058, 2060, 3004, 3031, 3032, 3033, 3100, 3015, 7617, 7626, 7627)</t>
  </si>
  <si>
    <t>2017.a osaliselt või täielikult tööga hõivatud skisofreenia diagnoosiga isikud, osakaal</t>
  </si>
  <si>
    <t>2017.a osaliselt või täielikult tööga hõivatud skisofreenia diagnoosiga isikud,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</si>
</sst>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color rgb="FF2E75B6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1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0" fillId="0" borderId="12" xfId="0" applyBorder="1"/>
    <xf numFmtId="0" fontId="28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center" vertical="center" wrapText="1"/>
    </xf>
    <xf numFmtId="0" fontId="0" fillId="0" borderId="0" xfId="0" applyFill="1" applyBorder="1"/>
    <xf numFmtId="0" fontId="29" fillId="0" borderId="12" xfId="0" applyFont="1" applyBorder="1"/>
    <xf numFmtId="0" fontId="29" fillId="0" borderId="12" xfId="0" applyFont="1" applyFill="1" applyBorder="1"/>
    <xf numFmtId="9" fontId="0" fillId="0" borderId="12" xfId="0" applyNumberFormat="1" applyBorder="1"/>
    <xf numFmtId="3" fontId="29" fillId="0" borderId="12" xfId="0" applyNumberFormat="1" applyFont="1" applyBorder="1"/>
    <xf numFmtId="9" fontId="29" fillId="0" borderId="12" xfId="0" applyNumberFormat="1" applyFont="1" applyBorder="1"/>
    <xf numFmtId="0" fontId="29" fillId="0" borderId="12" xfId="0" applyFont="1" applyBorder="1" applyAlignment="1">
      <alignment horizontal="left" vertical="top" wrapText="1"/>
    </xf>
    <xf numFmtId="0" fontId="0" fillId="0" borderId="14" xfId="0" applyFill="1" applyBorder="1"/>
    <xf numFmtId="9" fontId="30" fillId="0" borderId="0" xfId="0" applyNumberFormat="1" applyFont="1"/>
    <xf numFmtId="9" fontId="32" fillId="0" borderId="12" xfId="160" applyFont="1" applyBorder="1" applyAlignment="1">
      <alignment horizontal="right"/>
    </xf>
    <xf numFmtId="0" fontId="31" fillId="0" borderId="12" xfId="0" applyFont="1" applyBorder="1" applyAlignment="1">
      <alignment vertical="center" wrapText="1"/>
    </xf>
    <xf numFmtId="9" fontId="29" fillId="0" borderId="12" xfId="160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165" fontId="30" fillId="0" borderId="0" xfId="0" applyNumberFormat="1" applyFont="1"/>
    <xf numFmtId="164" fontId="30" fillId="0" borderId="0" xfId="0" applyNumberFormat="1" applyFont="1"/>
  </cellXfs>
  <cellStyles count="161">
    <cellStyle name="Accent1 - 20%" xfId="3"/>
    <cellStyle name="Accent1 - 40%" xfId="4"/>
    <cellStyle name="Accent1 - 60%" xfId="5"/>
    <cellStyle name="Accent1 10" xfId="135"/>
    <cellStyle name="Accent1 11" xfId="136"/>
    <cellStyle name="Accent1 12" xfId="147"/>
    <cellStyle name="Accent1 13" xfId="148"/>
    <cellStyle name="Accent1 14" xfId="159"/>
    <cellStyle name="Accent1 2" xfId="2"/>
    <cellStyle name="Accent1 3" xfId="86"/>
    <cellStyle name="Accent1 4" xfId="97"/>
    <cellStyle name="Accent1 5" xfId="99"/>
    <cellStyle name="Accent1 6" xfId="110"/>
    <cellStyle name="Accent1 7" xfId="111"/>
    <cellStyle name="Accent1 8" xfId="122"/>
    <cellStyle name="Accent1 9" xfId="124"/>
    <cellStyle name="Accent2 - 20%" xfId="7"/>
    <cellStyle name="Accent2 - 40%" xfId="8"/>
    <cellStyle name="Accent2 - 60%" xfId="9"/>
    <cellStyle name="Accent2 10" xfId="134"/>
    <cellStyle name="Accent2 11" xfId="137"/>
    <cellStyle name="Accent2 12" xfId="146"/>
    <cellStyle name="Accent2 13" xfId="149"/>
    <cellStyle name="Accent2 14" xfId="158"/>
    <cellStyle name="Accent2 2" xfId="6"/>
    <cellStyle name="Accent2 3" xfId="87"/>
    <cellStyle name="Accent2 4" xfId="96"/>
    <cellStyle name="Accent2 5" xfId="100"/>
    <cellStyle name="Accent2 6" xfId="109"/>
    <cellStyle name="Accent2 7" xfId="112"/>
    <cellStyle name="Accent2 8" xfId="121"/>
    <cellStyle name="Accent2 9" xfId="125"/>
    <cellStyle name="Accent3 - 20%" xfId="11"/>
    <cellStyle name="Accent3 - 40%" xfId="12"/>
    <cellStyle name="Accent3 - 60%" xfId="13"/>
    <cellStyle name="Accent3 10" xfId="133"/>
    <cellStyle name="Accent3 11" xfId="138"/>
    <cellStyle name="Accent3 12" xfId="145"/>
    <cellStyle name="Accent3 13" xfId="150"/>
    <cellStyle name="Accent3 14" xfId="157"/>
    <cellStyle name="Accent3 2" xfId="10"/>
    <cellStyle name="Accent3 3" xfId="88"/>
    <cellStyle name="Accent3 4" xfId="95"/>
    <cellStyle name="Accent3 5" xfId="101"/>
    <cellStyle name="Accent3 6" xfId="108"/>
    <cellStyle name="Accent3 7" xfId="113"/>
    <cellStyle name="Accent3 8" xfId="120"/>
    <cellStyle name="Accent3 9" xfId="126"/>
    <cellStyle name="Accent4 - 20%" xfId="15"/>
    <cellStyle name="Accent4 - 40%" xfId="16"/>
    <cellStyle name="Accent4 - 60%" xfId="17"/>
    <cellStyle name="Accent4 10" xfId="132"/>
    <cellStyle name="Accent4 11" xfId="139"/>
    <cellStyle name="Accent4 12" xfId="144"/>
    <cellStyle name="Accent4 13" xfId="151"/>
    <cellStyle name="Accent4 14" xfId="156"/>
    <cellStyle name="Accent4 2" xfId="14"/>
    <cellStyle name="Accent4 3" xfId="89"/>
    <cellStyle name="Accent4 4" xfId="94"/>
    <cellStyle name="Accent4 5" xfId="102"/>
    <cellStyle name="Accent4 6" xfId="107"/>
    <cellStyle name="Accent4 7" xfId="114"/>
    <cellStyle name="Accent4 8" xfId="119"/>
    <cellStyle name="Accent4 9" xfId="127"/>
    <cellStyle name="Accent5 - 20%" xfId="19"/>
    <cellStyle name="Accent5 - 40%" xfId="20"/>
    <cellStyle name="Accent5 - 60%" xfId="21"/>
    <cellStyle name="Accent5 10" xfId="131"/>
    <cellStyle name="Accent5 11" xfId="140"/>
    <cellStyle name="Accent5 12" xfId="143"/>
    <cellStyle name="Accent5 13" xfId="152"/>
    <cellStyle name="Accent5 14" xfId="155"/>
    <cellStyle name="Accent5 2" xfId="18"/>
    <cellStyle name="Accent5 3" xfId="90"/>
    <cellStyle name="Accent5 4" xfId="93"/>
    <cellStyle name="Accent5 5" xfId="103"/>
    <cellStyle name="Accent5 6" xfId="106"/>
    <cellStyle name="Accent5 7" xfId="115"/>
    <cellStyle name="Accent5 8" xfId="118"/>
    <cellStyle name="Accent5 9" xfId="128"/>
    <cellStyle name="Accent6 - 20%" xfId="23"/>
    <cellStyle name="Accent6 - 40%" xfId="24"/>
    <cellStyle name="Accent6 - 60%" xfId="25"/>
    <cellStyle name="Accent6 10" xfId="130"/>
    <cellStyle name="Accent6 11" xfId="141"/>
    <cellStyle name="Accent6 12" xfId="142"/>
    <cellStyle name="Accent6 13" xfId="153"/>
    <cellStyle name="Accent6 14" xfId="154"/>
    <cellStyle name="Accent6 2" xfId="22"/>
    <cellStyle name="Accent6 3" xfId="91"/>
    <cellStyle name="Accent6 4" xfId="92"/>
    <cellStyle name="Accent6 5" xfId="104"/>
    <cellStyle name="Accent6 6" xfId="105"/>
    <cellStyle name="Accent6 7" xfId="116"/>
    <cellStyle name="Accent6 8" xfId="117"/>
    <cellStyle name="Accent6 9" xfId="129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98"/>
    <cellStyle name="Normal 4" xfId="123"/>
    <cellStyle name="Note 2" xfId="40"/>
    <cellStyle name="Output 2" xfId="41"/>
    <cellStyle name="Percent" xfId="160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9" defaultPivotStyle="PivotStyleLight16"/>
  <colors>
    <mruColors>
      <color rgb="FF62BB46"/>
      <color rgb="FFCBDB2A"/>
      <color rgb="FF00AB4E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90303351825973921"/>
          <c:h val="0.617228426828676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Aruandesse!$D$3</c:f>
              <c:strCache>
                <c:ptCount val="1"/>
                <c:pt idx="0">
                  <c:v>2017.a osaliselt või täielikult tööga hõivatud skisofreenia diagnoosiga isikud,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88-4F2A-A175-14ADCB5A5D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88-4F2A-A175-14ADCB5A5D1F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988-4F2A-A175-14ADCB5A5D1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88-4F2A-A175-14ADCB5A5D1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Aruandesse!$J$4:$J$19</c:f>
                <c:numCache>
                  <c:formatCode>General</c:formatCode>
                  <c:ptCount val="16"/>
                  <c:pt idx="0">
                    <c:v>1.3377256865709619E-2</c:v>
                  </c:pt>
                  <c:pt idx="1">
                    <c:v>0.11302245034788</c:v>
                  </c:pt>
                  <c:pt idx="2">
                    <c:v>2.1157124509549541E-2</c:v>
                  </c:pt>
                  <c:pt idx="3">
                    <c:v>3.8748522968918953E-2</c:v>
                  </c:pt>
                  <c:pt idx="4">
                    <c:v>5.2527339284199642E-2</c:v>
                  </c:pt>
                  <c:pt idx="5">
                    <c:v>4.7025475925544458E-2</c:v>
                  </c:pt>
                  <c:pt idx="6">
                    <c:v>3.686765563656752E-2</c:v>
                  </c:pt>
                  <c:pt idx="7">
                    <c:v>4.8719460583607266E-2</c:v>
                  </c:pt>
                  <c:pt idx="8">
                    <c:v>3.2953970771800734E-2</c:v>
                  </c:pt>
                  <c:pt idx="9">
                    <c:v>5.3685402212727107E-2</c:v>
                  </c:pt>
                  <c:pt idx="10">
                    <c:v>4.0813420668100536E-2</c:v>
                  </c:pt>
                  <c:pt idx="11">
                    <c:v>2.4627051205457495E-2</c:v>
                  </c:pt>
                  <c:pt idx="12">
                    <c:v>4.4952584347531827E-2</c:v>
                  </c:pt>
                  <c:pt idx="13">
                    <c:v>4.1994974541729346E-2</c:v>
                  </c:pt>
                  <c:pt idx="14">
                    <c:v>4.3132638982072286E-2</c:v>
                  </c:pt>
                  <c:pt idx="15">
                    <c:v>6.2903939904425193E-2</c:v>
                  </c:pt>
                </c:numCache>
              </c:numRef>
            </c:plus>
            <c:minus>
              <c:numRef>
                <c:f>Aruandesse!$I$4:$I$19</c:f>
                <c:numCache>
                  <c:formatCode>General</c:formatCode>
                  <c:ptCount val="16"/>
                  <c:pt idx="0">
                    <c:v>1.315384579303519E-2</c:v>
                  </c:pt>
                  <c:pt idx="1">
                    <c:v>9.568340568680303E-2</c:v>
                  </c:pt>
                  <c:pt idx="2">
                    <c:v>1.944448727806608E-2</c:v>
                  </c:pt>
                  <c:pt idx="3">
                    <c:v>3.3832434695112212E-2</c:v>
                  </c:pt>
                  <c:pt idx="4">
                    <c:v>4.2825726587999963E-2</c:v>
                  </c:pt>
                  <c:pt idx="5">
                    <c:v>3.8752866277757425E-2</c:v>
                  </c:pt>
                  <c:pt idx="6">
                    <c:v>3.3056814894148578E-2</c:v>
                  </c:pt>
                  <c:pt idx="7">
                    <c:v>4.0946782673271676E-2</c:v>
                  </c:pt>
                  <c:pt idx="8">
                    <c:v>3.0358781319503703E-2</c:v>
                  </c:pt>
                  <c:pt idx="9">
                    <c:v>4.6523377843165292E-2</c:v>
                  </c:pt>
                  <c:pt idx="10">
                    <c:v>3.4832807866541887E-2</c:v>
                  </c:pt>
                  <c:pt idx="11">
                    <c:v>2.3319970874527196E-2</c:v>
                  </c:pt>
                  <c:pt idx="12">
                    <c:v>3.7378895565856968E-2</c:v>
                  </c:pt>
                  <c:pt idx="13">
                    <c:v>3.7304942551506626E-2</c:v>
                  </c:pt>
                  <c:pt idx="14">
                    <c:v>3.7367514353389697E-2</c:v>
                  </c:pt>
                  <c:pt idx="15">
                    <c:v>2.9033060885615514E-2</c:v>
                  </c:pt>
                </c:numCache>
              </c:numRef>
            </c:minus>
          </c:errBars>
          <c:cat>
            <c:strRef>
              <c:f>Aruandesse!$A$4:$A$19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Aruandesse!$D$4:$D$19</c:f>
              <c:numCache>
                <c:formatCode>0%</c:formatCode>
                <c:ptCount val="16"/>
                <c:pt idx="0">
                  <c:v>0.35469657520528741</c:v>
                </c:pt>
                <c:pt idx="1">
                  <c:v>0.32432432432432434</c:v>
                </c:pt>
                <c:pt idx="2">
                  <c:v>0.18550106609808104</c:v>
                </c:pt>
                <c:pt idx="3">
                  <c:v>0.2</c:v>
                </c:pt>
                <c:pt idx="4">
                  <c:v>0.18072289156626506</c:v>
                </c:pt>
                <c:pt idx="5">
                  <c:v>0.17391304347826086</c:v>
                </c:pt>
                <c:pt idx="6">
                  <c:v>0.22627737226277372</c:v>
                </c:pt>
                <c:pt idx="7">
                  <c:v>0.19463087248322147</c:v>
                </c:pt>
                <c:pt idx="8">
                  <c:v>0.2541436464088398</c:v>
                </c:pt>
                <c:pt idx="9">
                  <c:v>0.2391304347826087</c:v>
                </c:pt>
                <c:pt idx="10">
                  <c:v>0.18407960199004975</c:v>
                </c:pt>
                <c:pt idx="11">
                  <c:v>0.27375565610859731</c:v>
                </c:pt>
                <c:pt idx="12">
                  <c:v>0.17484662576687116</c:v>
                </c:pt>
                <c:pt idx="13">
                  <c:v>0.23271889400921658</c:v>
                </c:pt>
                <c:pt idx="14">
                  <c:v>0.20671834625322996</c:v>
                </c:pt>
                <c:pt idx="15">
                  <c:v>5.1020408163265307E-2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88-4F2A-A175-14ADCB5A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Eesti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Aruandesse!$F$4:$F$19</c:f>
              <c:numCache>
                <c:formatCode>0%</c:formatCode>
                <c:ptCount val="16"/>
                <c:pt idx="0">
                  <c:v>0.27287502031529337</c:v>
                </c:pt>
                <c:pt idx="1">
                  <c:v>0.27287502031529337</c:v>
                </c:pt>
                <c:pt idx="2">
                  <c:v>0.27287502031529337</c:v>
                </c:pt>
                <c:pt idx="3">
                  <c:v>0.27287502031529337</c:v>
                </c:pt>
                <c:pt idx="4">
                  <c:v>0.27287502031529337</c:v>
                </c:pt>
                <c:pt idx="5">
                  <c:v>0.27287502031529337</c:v>
                </c:pt>
                <c:pt idx="6">
                  <c:v>0.27287502031529337</c:v>
                </c:pt>
                <c:pt idx="7">
                  <c:v>0.27287502031529337</c:v>
                </c:pt>
                <c:pt idx="8">
                  <c:v>0.27287502031529337</c:v>
                </c:pt>
                <c:pt idx="9">
                  <c:v>0.27287502031529337</c:v>
                </c:pt>
                <c:pt idx="10">
                  <c:v>0.27287502031529337</c:v>
                </c:pt>
                <c:pt idx="11">
                  <c:v>0.27287502031529337</c:v>
                </c:pt>
                <c:pt idx="12">
                  <c:v>0.27287502031529337</c:v>
                </c:pt>
                <c:pt idx="13">
                  <c:v>0.27287502031529337</c:v>
                </c:pt>
                <c:pt idx="14">
                  <c:v>0.27287502031529337</c:v>
                </c:pt>
                <c:pt idx="15">
                  <c:v>0.27287502031529337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88-4F2A-A175-14ADCB5A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8003408447482855E-2"/>
          <c:y val="0.90173104425594874"/>
          <c:w val="0.93130622752921033"/>
          <c:h val="8.1181295290016747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15873</xdr:rowOff>
    </xdr:from>
    <xdr:to>
      <xdr:col>7</xdr:col>
      <xdr:colOff>228600</xdr:colOff>
      <xdr:row>21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5873"/>
          <a:ext cx="4495800" cy="412750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2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 spektri psüühikahäiretega inimeste hõivatus tööga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 spektri psüühikahäiretega inimeste hõivatus tööga.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01.01.2013 -31.12.2017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 F20-F29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 ravi: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2065, 2058, 2060 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3004, 3031, 3032, 3033, 3100, 3015, 7617,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7626, 7627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Ravikindlustuse aasta: 01.01.-31.12.2017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tööga hõivatud skisofreenia spektri patsientide hulka.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arvatud: Viimase 5. aasta jooksul psühhiaatrilist raviteenust (TTL 2065, 2058, 2060, 3004, 3031, 3032, 3033, 3100,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3015, 7617, 7626, 7627) saanud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F20- F29 diagnoosiga patsiendid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0</xdr:row>
      <xdr:rowOff>47624</xdr:rowOff>
    </xdr:from>
    <xdr:to>
      <xdr:col>16</xdr:col>
      <xdr:colOff>609599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FD0010-5EB9-47FE-A4CE-0B23A899A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J27" sqref="J27"/>
    </sheetView>
  </sheetViews>
  <sheetFormatPr defaultRowHeight="15" x14ac:dyDescent="0.25"/>
  <cols>
    <col min="1" max="16384" width="9.140625" style="1"/>
  </cols>
  <sheetData>
    <row r="1" spans="1:10" x14ac:dyDescent="0.25">
      <c r="I1" s="7"/>
    </row>
    <row r="2" spans="1:10" x14ac:dyDescent="0.25">
      <c r="I2" s="7"/>
    </row>
    <row r="3" spans="1:10" x14ac:dyDescent="0.25">
      <c r="I3" s="7"/>
    </row>
    <row r="4" spans="1:10" x14ac:dyDescent="0.25">
      <c r="I4" s="7"/>
    </row>
    <row r="11" spans="1:10" x14ac:dyDescent="0.25">
      <c r="I11" s="5"/>
    </row>
    <row r="13" spans="1:10" x14ac:dyDescent="0.25">
      <c r="I13" s="6"/>
      <c r="J13" s="6"/>
    </row>
    <row r="14" spans="1:10" x14ac:dyDescent="0.25">
      <c r="I14" s="6"/>
      <c r="J14" s="6"/>
    </row>
    <row r="15" spans="1:10" ht="15" customHeight="1" x14ac:dyDescent="0.25">
      <c r="A15" s="3"/>
      <c r="B15" s="4"/>
      <c r="C15" s="4"/>
      <c r="D15" s="4"/>
      <c r="E15" s="4"/>
      <c r="F15" s="4"/>
      <c r="G15" s="4"/>
      <c r="I15" s="6"/>
      <c r="J15" s="6"/>
    </row>
    <row r="16" spans="1:10" x14ac:dyDescent="0.25">
      <c r="A16" s="4"/>
      <c r="B16" s="4"/>
      <c r="C16" s="4"/>
      <c r="D16" s="4"/>
      <c r="E16" s="4"/>
      <c r="F16" s="4"/>
      <c r="G16" s="4"/>
      <c r="I16" s="6"/>
      <c r="J16" s="6"/>
    </row>
    <row r="17" spans="1:10" x14ac:dyDescent="0.25">
      <c r="A17" s="4"/>
      <c r="B17" s="4"/>
      <c r="C17" s="4"/>
      <c r="D17" s="4"/>
      <c r="E17" s="4"/>
      <c r="F17" s="4"/>
      <c r="G17" s="4"/>
      <c r="I17" s="6"/>
      <c r="J17" s="6"/>
    </row>
    <row r="18" spans="1:10" x14ac:dyDescent="0.25">
      <c r="A18" s="4"/>
      <c r="B18" s="4"/>
      <c r="C18" s="4"/>
      <c r="D18" s="4"/>
      <c r="E18" s="4"/>
      <c r="F18" s="4"/>
      <c r="G18" s="4"/>
      <c r="I18" s="6"/>
      <c r="J18" s="6"/>
    </row>
    <row r="19" spans="1:10" x14ac:dyDescent="0.25">
      <c r="A19" s="4"/>
      <c r="B19" s="4"/>
      <c r="C19" s="4"/>
      <c r="D19" s="4"/>
      <c r="E19" s="4"/>
      <c r="F19" s="4"/>
      <c r="G19" s="4"/>
      <c r="I19" s="6"/>
      <c r="J19" s="6"/>
    </row>
    <row r="20" spans="1:10" x14ac:dyDescent="0.25">
      <c r="A20" s="2"/>
      <c r="B20" s="2"/>
      <c r="C20" s="2"/>
      <c r="D20" s="2"/>
      <c r="E20" s="2"/>
      <c r="F20" s="2"/>
      <c r="G20" s="2"/>
      <c r="I20" s="6"/>
      <c r="J20" s="6"/>
    </row>
    <row r="21" spans="1:10" x14ac:dyDescent="0.25">
      <c r="A21" s="3"/>
      <c r="B21" s="4"/>
      <c r="C21" s="4"/>
      <c r="D21" s="4"/>
      <c r="E21" s="4"/>
      <c r="F21" s="4"/>
      <c r="G21" s="4"/>
      <c r="I21" s="6"/>
      <c r="J21" s="6"/>
    </row>
    <row r="22" spans="1:10" x14ac:dyDescent="0.25">
      <c r="A22" s="3"/>
      <c r="B22" s="4"/>
      <c r="C22" s="4"/>
      <c r="D22" s="4"/>
      <c r="E22" s="4"/>
      <c r="F22" s="4"/>
      <c r="G22" s="4"/>
      <c r="I22" s="6"/>
      <c r="J22" s="6"/>
    </row>
    <row r="23" spans="1:10" x14ac:dyDescent="0.25">
      <c r="A23" s="4"/>
      <c r="B23"/>
      <c r="C23" s="4"/>
      <c r="D23" s="4"/>
      <c r="E23" s="4"/>
      <c r="F23" s="4"/>
      <c r="G23" s="4"/>
    </row>
    <row r="24" spans="1:10" x14ac:dyDescent="0.25">
      <c r="A24" s="4"/>
      <c r="B24"/>
      <c r="C24" s="4"/>
      <c r="D24" s="4"/>
      <c r="E24" s="4"/>
      <c r="F24" s="4"/>
      <c r="G24" s="4"/>
    </row>
    <row r="25" spans="1:10" x14ac:dyDescent="0.25">
      <c r="A25" s="4"/>
      <c r="B25"/>
      <c r="C25" s="4"/>
      <c r="D25" s="4"/>
      <c r="E25" s="4"/>
      <c r="F25" s="4"/>
      <c r="G25" s="4"/>
    </row>
    <row r="26" spans="1:10" x14ac:dyDescent="0.25">
      <c r="A26" s="4"/>
      <c r="B26" s="4"/>
      <c r="C26" s="4"/>
      <c r="D26" s="4"/>
      <c r="E26" s="4"/>
      <c r="F26" s="4"/>
      <c r="G26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8" sqref="D8"/>
    </sheetView>
  </sheetViews>
  <sheetFormatPr defaultRowHeight="15" x14ac:dyDescent="0.25"/>
  <cols>
    <col min="1" max="1" width="20.7109375" customWidth="1"/>
    <col min="2" max="2" width="18.7109375" customWidth="1"/>
    <col min="3" max="3" width="15.7109375" customWidth="1"/>
    <col min="4" max="4" width="16.140625" customWidth="1"/>
    <col min="5" max="5" width="20.140625" style="1" customWidth="1"/>
    <col min="6" max="6" width="13.5703125" customWidth="1"/>
    <col min="7" max="7" width="15.140625" customWidth="1"/>
    <col min="8" max="9" width="16.7109375" customWidth="1"/>
    <col min="10" max="10" width="10.85546875" bestFit="1" customWidth="1"/>
  </cols>
  <sheetData>
    <row r="1" spans="1:10" ht="15.75" x14ac:dyDescent="0.25">
      <c r="A1" s="9" t="s">
        <v>15</v>
      </c>
    </row>
    <row r="3" spans="1:10" ht="150" x14ac:dyDescent="0.25">
      <c r="A3" s="10" t="s">
        <v>16</v>
      </c>
      <c r="B3" s="17" t="s">
        <v>32</v>
      </c>
      <c r="C3" s="17" t="s">
        <v>34</v>
      </c>
      <c r="D3" s="17" t="s">
        <v>33</v>
      </c>
      <c r="E3" s="21" t="s">
        <v>27</v>
      </c>
      <c r="G3" s="23" t="s">
        <v>23</v>
      </c>
      <c r="H3" s="23" t="s">
        <v>24</v>
      </c>
      <c r="I3" s="23" t="s">
        <v>25</v>
      </c>
      <c r="J3" s="23" t="s">
        <v>26</v>
      </c>
    </row>
    <row r="4" spans="1:10" x14ac:dyDescent="0.25">
      <c r="A4" s="12" t="s">
        <v>1</v>
      </c>
      <c r="B4" s="8">
        <v>4993</v>
      </c>
      <c r="C4" s="8">
        <v>1771</v>
      </c>
      <c r="D4" s="14">
        <f t="shared" ref="D4:D18" si="0">C4/B4</f>
        <v>0.35469657520528741</v>
      </c>
      <c r="E4" s="20" t="str">
        <f>ROUND(G4*100,0)&amp;-ROUND(H4*100,0)&amp;"%"</f>
        <v>34-37%</v>
      </c>
      <c r="F4" s="19">
        <f>$D$20</f>
        <v>0.27287502031529337</v>
      </c>
      <c r="G4" s="24">
        <v>0.34154272941225222</v>
      </c>
      <c r="H4" s="24">
        <v>0.36807383207099703</v>
      </c>
      <c r="I4" s="25">
        <f>D4-G4</f>
        <v>1.315384579303519E-2</v>
      </c>
      <c r="J4" s="25">
        <f>H4-D4</f>
        <v>1.3377256865709619E-2</v>
      </c>
    </row>
    <row r="5" spans="1:10" x14ac:dyDescent="0.25">
      <c r="A5" s="12" t="s">
        <v>14</v>
      </c>
      <c r="B5" s="8">
        <v>74</v>
      </c>
      <c r="C5" s="8">
        <v>24</v>
      </c>
      <c r="D5" s="14">
        <f t="shared" si="0"/>
        <v>0.32432432432432434</v>
      </c>
      <c r="E5" s="20" t="str">
        <f t="shared" ref="E5:E20" si="1">ROUND(G5*100,0)&amp;-ROUND(H5*100,0)&amp;"%"</f>
        <v>23-44%</v>
      </c>
      <c r="F5" s="19">
        <f t="shared" ref="F5:F19" si="2">$D$20</f>
        <v>0.27287502031529337</v>
      </c>
      <c r="G5" s="24">
        <v>0.22864091863752131</v>
      </c>
      <c r="H5" s="24">
        <v>0.43734677467220434</v>
      </c>
      <c r="I5" s="25">
        <f t="shared" ref="I5:I20" si="3">D5-G5</f>
        <v>9.568340568680303E-2</v>
      </c>
      <c r="J5" s="25">
        <f t="shared" ref="J5:J20" si="4">H5-D5</f>
        <v>0.11302245034788</v>
      </c>
    </row>
    <row r="6" spans="1:10" x14ac:dyDescent="0.25">
      <c r="A6" s="12" t="s">
        <v>2</v>
      </c>
      <c r="B6" s="8">
        <v>1407</v>
      </c>
      <c r="C6" s="8">
        <v>261</v>
      </c>
      <c r="D6" s="14">
        <f t="shared" si="0"/>
        <v>0.18550106609808104</v>
      </c>
      <c r="E6" s="20" t="str">
        <f t="shared" si="1"/>
        <v>17-21%</v>
      </c>
      <c r="F6" s="19">
        <f t="shared" si="2"/>
        <v>0.27287502031529337</v>
      </c>
      <c r="G6" s="24">
        <v>0.16605657882001496</v>
      </c>
      <c r="H6" s="24">
        <v>0.20665819060763058</v>
      </c>
      <c r="I6" s="25">
        <f t="shared" si="3"/>
        <v>1.944448727806608E-2</v>
      </c>
      <c r="J6" s="25">
        <f t="shared" si="4"/>
        <v>2.1157124509549541E-2</v>
      </c>
    </row>
    <row r="7" spans="1:10" x14ac:dyDescent="0.25">
      <c r="A7" s="12" t="s">
        <v>10</v>
      </c>
      <c r="B7" s="8">
        <v>465</v>
      </c>
      <c r="C7" s="8">
        <v>93</v>
      </c>
      <c r="D7" s="14">
        <f t="shared" si="0"/>
        <v>0.2</v>
      </c>
      <c r="E7" s="20" t="str">
        <f t="shared" si="1"/>
        <v>17-24%</v>
      </c>
      <c r="F7" s="19">
        <f t="shared" si="2"/>
        <v>0.27287502031529337</v>
      </c>
      <c r="G7" s="24">
        <v>0.1661675653048878</v>
      </c>
      <c r="H7" s="24">
        <v>0.23874852296891896</v>
      </c>
      <c r="I7" s="25">
        <f t="shared" si="3"/>
        <v>3.3832434695112212E-2</v>
      </c>
      <c r="J7" s="25">
        <f t="shared" si="4"/>
        <v>3.8748522968918953E-2</v>
      </c>
    </row>
    <row r="8" spans="1:10" x14ac:dyDescent="0.25">
      <c r="A8" s="12" t="s">
        <v>9</v>
      </c>
      <c r="B8" s="8">
        <v>249</v>
      </c>
      <c r="C8" s="8">
        <v>45</v>
      </c>
      <c r="D8" s="14">
        <f t="shared" si="0"/>
        <v>0.18072289156626506</v>
      </c>
      <c r="E8" s="20" t="str">
        <f t="shared" si="1"/>
        <v>14-23%</v>
      </c>
      <c r="F8" s="19">
        <f t="shared" si="2"/>
        <v>0.27287502031529337</v>
      </c>
      <c r="G8" s="24">
        <v>0.1378971649782651</v>
      </c>
      <c r="H8" s="24">
        <v>0.2332502308504647</v>
      </c>
      <c r="I8" s="25">
        <f t="shared" si="3"/>
        <v>4.2825726587999963E-2</v>
      </c>
      <c r="J8" s="25">
        <f t="shared" si="4"/>
        <v>5.2527339284199642E-2</v>
      </c>
    </row>
    <row r="9" spans="1:10" x14ac:dyDescent="0.25">
      <c r="A9" s="12" t="s">
        <v>0</v>
      </c>
      <c r="B9" s="8">
        <v>299</v>
      </c>
      <c r="C9" s="8">
        <v>52</v>
      </c>
      <c r="D9" s="14">
        <f t="shared" si="0"/>
        <v>0.17391304347826086</v>
      </c>
      <c r="E9" s="20" t="str">
        <f t="shared" si="1"/>
        <v>14-22%</v>
      </c>
      <c r="F9" s="19">
        <f t="shared" si="2"/>
        <v>0.27287502031529337</v>
      </c>
      <c r="G9" s="24">
        <v>0.13516017720050344</v>
      </c>
      <c r="H9" s="24">
        <v>0.22093851940380532</v>
      </c>
      <c r="I9" s="25">
        <f t="shared" si="3"/>
        <v>3.8752866277757425E-2</v>
      </c>
      <c r="J9" s="25">
        <f t="shared" si="4"/>
        <v>4.7025475925544458E-2</v>
      </c>
    </row>
    <row r="10" spans="1:10" x14ac:dyDescent="0.25">
      <c r="A10" s="12" t="s">
        <v>8</v>
      </c>
      <c r="B10" s="8">
        <v>548</v>
      </c>
      <c r="C10" s="8">
        <v>124</v>
      </c>
      <c r="D10" s="14">
        <f t="shared" si="0"/>
        <v>0.22627737226277372</v>
      </c>
      <c r="E10" s="20" t="str">
        <f t="shared" si="1"/>
        <v>19-26%</v>
      </c>
      <c r="F10" s="19">
        <f t="shared" si="2"/>
        <v>0.27287502031529337</v>
      </c>
      <c r="G10" s="24">
        <v>0.19322055736862515</v>
      </c>
      <c r="H10" s="24">
        <v>0.26314502789934124</v>
      </c>
      <c r="I10" s="25">
        <f t="shared" si="3"/>
        <v>3.3056814894148578E-2</v>
      </c>
      <c r="J10" s="25">
        <f t="shared" si="4"/>
        <v>3.686765563656752E-2</v>
      </c>
    </row>
    <row r="11" spans="1:10" x14ac:dyDescent="0.25">
      <c r="A11" s="12" t="s">
        <v>5</v>
      </c>
      <c r="B11" s="8">
        <v>298</v>
      </c>
      <c r="C11" s="8">
        <v>58</v>
      </c>
      <c r="D11" s="14">
        <f t="shared" si="0"/>
        <v>0.19463087248322147</v>
      </c>
      <c r="E11" s="20" t="str">
        <f t="shared" si="1"/>
        <v>15-24%</v>
      </c>
      <c r="F11" s="19">
        <f t="shared" si="2"/>
        <v>0.27287502031529337</v>
      </c>
      <c r="G11" s="24">
        <v>0.1536840898099498</v>
      </c>
      <c r="H11" s="24">
        <v>0.24335033306682874</v>
      </c>
      <c r="I11" s="25">
        <f t="shared" si="3"/>
        <v>4.0946782673271676E-2</v>
      </c>
      <c r="J11" s="25">
        <f t="shared" si="4"/>
        <v>4.8719460583607266E-2</v>
      </c>
    </row>
    <row r="12" spans="1:10" x14ac:dyDescent="0.25">
      <c r="A12" s="12" t="s">
        <v>4</v>
      </c>
      <c r="B12" s="8">
        <v>724</v>
      </c>
      <c r="C12" s="8">
        <v>184</v>
      </c>
      <c r="D12" s="14">
        <f t="shared" si="0"/>
        <v>0.2541436464088398</v>
      </c>
      <c r="E12" s="20" t="str">
        <f t="shared" si="1"/>
        <v>22-29%</v>
      </c>
      <c r="F12" s="19">
        <f t="shared" si="2"/>
        <v>0.27287502031529337</v>
      </c>
      <c r="G12" s="24">
        <v>0.22378486508933609</v>
      </c>
      <c r="H12" s="24">
        <v>0.28709761718064053</v>
      </c>
      <c r="I12" s="25">
        <f t="shared" si="3"/>
        <v>3.0358781319503703E-2</v>
      </c>
      <c r="J12" s="25">
        <f t="shared" si="4"/>
        <v>3.2953970771800734E-2</v>
      </c>
    </row>
    <row r="13" spans="1:10" x14ac:dyDescent="0.25">
      <c r="A13" s="12" t="s">
        <v>13</v>
      </c>
      <c r="B13" s="8">
        <v>276</v>
      </c>
      <c r="C13" s="8">
        <v>66</v>
      </c>
      <c r="D13" s="14">
        <f t="shared" si="0"/>
        <v>0.2391304347826087</v>
      </c>
      <c r="E13" s="20" t="str">
        <f t="shared" si="1"/>
        <v>19-29%</v>
      </c>
      <c r="F13" s="19">
        <f t="shared" si="2"/>
        <v>0.27287502031529337</v>
      </c>
      <c r="G13" s="24">
        <v>0.19260705693944341</v>
      </c>
      <c r="H13" s="24">
        <v>0.29281583699533581</v>
      </c>
      <c r="I13" s="25">
        <f t="shared" si="3"/>
        <v>4.6523377843165292E-2</v>
      </c>
      <c r="J13" s="25">
        <f t="shared" si="4"/>
        <v>5.3685402212727107E-2</v>
      </c>
    </row>
    <row r="14" spans="1:10" x14ac:dyDescent="0.25">
      <c r="A14" s="12" t="s">
        <v>12</v>
      </c>
      <c r="B14" s="8">
        <v>402</v>
      </c>
      <c r="C14" s="8">
        <v>74</v>
      </c>
      <c r="D14" s="14">
        <f t="shared" si="0"/>
        <v>0.18407960199004975</v>
      </c>
      <c r="E14" s="20" t="str">
        <f t="shared" si="1"/>
        <v>15-22%</v>
      </c>
      <c r="F14" s="19">
        <f t="shared" si="2"/>
        <v>0.27287502031529337</v>
      </c>
      <c r="G14" s="24">
        <v>0.14924679412350786</v>
      </c>
      <c r="H14" s="24">
        <v>0.22489302265815028</v>
      </c>
      <c r="I14" s="25">
        <f t="shared" si="3"/>
        <v>3.4832807866541887E-2</v>
      </c>
      <c r="J14" s="25">
        <f t="shared" si="4"/>
        <v>4.0813420668100536E-2</v>
      </c>
    </row>
    <row r="15" spans="1:10" x14ac:dyDescent="0.25">
      <c r="A15" s="12" t="s">
        <v>3</v>
      </c>
      <c r="B15" s="8">
        <v>1326</v>
      </c>
      <c r="C15" s="8">
        <v>363</v>
      </c>
      <c r="D15" s="14">
        <f t="shared" si="0"/>
        <v>0.27375565610859731</v>
      </c>
      <c r="E15" s="20" t="str">
        <f t="shared" si="1"/>
        <v>25-30%</v>
      </c>
      <c r="F15" s="19">
        <f t="shared" si="2"/>
        <v>0.27287502031529337</v>
      </c>
      <c r="G15" s="24">
        <v>0.25043568523407012</v>
      </c>
      <c r="H15" s="24">
        <v>0.29838270731405481</v>
      </c>
      <c r="I15" s="25">
        <f t="shared" si="3"/>
        <v>2.3319970874527196E-2</v>
      </c>
      <c r="J15" s="25">
        <f t="shared" si="4"/>
        <v>2.4627051205457495E-2</v>
      </c>
    </row>
    <row r="16" spans="1:10" x14ac:dyDescent="0.25">
      <c r="A16" s="12" t="s">
        <v>11</v>
      </c>
      <c r="B16" s="8">
        <v>326</v>
      </c>
      <c r="C16" s="8">
        <v>57</v>
      </c>
      <c r="D16" s="14">
        <f t="shared" si="0"/>
        <v>0.17484662576687116</v>
      </c>
      <c r="E16" s="20" t="str">
        <f t="shared" si="1"/>
        <v>14-22%</v>
      </c>
      <c r="F16" s="19">
        <f t="shared" si="2"/>
        <v>0.27287502031529337</v>
      </c>
      <c r="G16" s="24">
        <v>0.13746773020101419</v>
      </c>
      <c r="H16" s="24">
        <v>0.21979921011440298</v>
      </c>
      <c r="I16" s="25">
        <f t="shared" si="3"/>
        <v>3.7378895565856968E-2</v>
      </c>
      <c r="J16" s="25">
        <f t="shared" si="4"/>
        <v>4.4952584347531827E-2</v>
      </c>
    </row>
    <row r="17" spans="1:10" x14ac:dyDescent="0.25">
      <c r="A17" s="12" t="s">
        <v>7</v>
      </c>
      <c r="B17" s="8">
        <v>434</v>
      </c>
      <c r="C17" s="8">
        <v>101</v>
      </c>
      <c r="D17" s="14">
        <f t="shared" si="0"/>
        <v>0.23271889400921658</v>
      </c>
      <c r="E17" s="20" t="str">
        <f t="shared" si="1"/>
        <v>20-27%</v>
      </c>
      <c r="F17" s="19">
        <f t="shared" si="2"/>
        <v>0.27287502031529337</v>
      </c>
      <c r="G17" s="24">
        <v>0.19541395145770996</v>
      </c>
      <c r="H17" s="24">
        <v>0.27471386855094593</v>
      </c>
      <c r="I17" s="25">
        <f t="shared" si="3"/>
        <v>3.7304942551506626E-2</v>
      </c>
      <c r="J17" s="25">
        <f t="shared" si="4"/>
        <v>4.1994974541729346E-2</v>
      </c>
    </row>
    <row r="18" spans="1:10" x14ac:dyDescent="0.25">
      <c r="A18" s="12" t="s">
        <v>6</v>
      </c>
      <c r="B18" s="8">
        <v>387</v>
      </c>
      <c r="C18" s="8">
        <v>80</v>
      </c>
      <c r="D18" s="14">
        <f t="shared" si="0"/>
        <v>0.20671834625322996</v>
      </c>
      <c r="E18" s="20" t="str">
        <f t="shared" si="1"/>
        <v>17-25%</v>
      </c>
      <c r="F18" s="19">
        <f t="shared" si="2"/>
        <v>0.27287502031529337</v>
      </c>
      <c r="G18" s="24">
        <v>0.16935083189984027</v>
      </c>
      <c r="H18" s="24">
        <v>0.24985098523530225</v>
      </c>
      <c r="I18" s="25">
        <f t="shared" si="3"/>
        <v>3.7367514353389697E-2</v>
      </c>
      <c r="J18" s="25">
        <f t="shared" si="4"/>
        <v>4.3132638982072286E-2</v>
      </c>
    </row>
    <row r="19" spans="1:10" x14ac:dyDescent="0.25">
      <c r="A19" s="13" t="s">
        <v>18</v>
      </c>
      <c r="B19" s="8">
        <v>98</v>
      </c>
      <c r="C19" s="8">
        <v>5</v>
      </c>
      <c r="D19" s="14">
        <f>C19/B19</f>
        <v>5.1020408163265307E-2</v>
      </c>
      <c r="E19" s="20" t="str">
        <f t="shared" si="1"/>
        <v>2-11%</v>
      </c>
      <c r="F19" s="19">
        <f t="shared" si="2"/>
        <v>0.27287502031529337</v>
      </c>
      <c r="G19" s="24">
        <v>2.1987347277649793E-2</v>
      </c>
      <c r="H19" s="24">
        <v>0.1139243480676905</v>
      </c>
      <c r="I19" s="25">
        <f t="shared" si="3"/>
        <v>2.9033060885615514E-2</v>
      </c>
      <c r="J19" s="25">
        <f t="shared" si="4"/>
        <v>6.2903939904425193E-2</v>
      </c>
    </row>
    <row r="20" spans="1:10" x14ac:dyDescent="0.25">
      <c r="A20" s="13" t="s">
        <v>17</v>
      </c>
      <c r="B20" s="15">
        <f>SUM(B4:B19)</f>
        <v>12306</v>
      </c>
      <c r="C20" s="15">
        <f>SUM(C4:C19)</f>
        <v>3358</v>
      </c>
      <c r="D20" s="16">
        <f>C20/B20</f>
        <v>0.27287502031529337</v>
      </c>
      <c r="E20" s="22" t="str">
        <f t="shared" si="1"/>
        <v>27-28%</v>
      </c>
      <c r="G20" s="24">
        <v>0.26507679839383591</v>
      </c>
      <c r="H20" s="24">
        <v>0.28081499673671567</v>
      </c>
      <c r="I20" s="25">
        <f t="shared" si="3"/>
        <v>7.79822192145746E-3</v>
      </c>
      <c r="J20" s="25">
        <f t="shared" si="4"/>
        <v>7.9399764214223012E-3</v>
      </c>
    </row>
    <row r="21" spans="1:10" x14ac:dyDescent="0.25">
      <c r="A21" s="11" t="s">
        <v>22</v>
      </c>
    </row>
    <row r="23" spans="1:10" ht="75" x14ac:dyDescent="0.25">
      <c r="A23" s="10" t="s">
        <v>16</v>
      </c>
      <c r="B23" s="17" t="s">
        <v>28</v>
      </c>
      <c r="C23" s="17" t="s">
        <v>19</v>
      </c>
      <c r="D23" s="17" t="s">
        <v>29</v>
      </c>
      <c r="E23" s="17" t="s">
        <v>20</v>
      </c>
      <c r="F23" s="17" t="s">
        <v>30</v>
      </c>
      <c r="G23" s="17" t="s">
        <v>21</v>
      </c>
      <c r="H23" s="17" t="s">
        <v>31</v>
      </c>
    </row>
    <row r="24" spans="1:10" x14ac:dyDescent="0.25">
      <c r="A24" s="12" t="s">
        <v>1</v>
      </c>
      <c r="B24" s="8">
        <v>1771</v>
      </c>
      <c r="C24" s="8">
        <v>1079</v>
      </c>
      <c r="D24" s="14">
        <f>C24/B24</f>
        <v>0.60926030491247885</v>
      </c>
      <c r="E24" s="8">
        <v>191</v>
      </c>
      <c r="F24" s="14">
        <f t="shared" ref="F24:F40" si="5">E24/B24</f>
        <v>0.10784867306606437</v>
      </c>
      <c r="G24" s="8">
        <v>177</v>
      </c>
      <c r="H24" s="14">
        <f t="shared" ref="H24:H40" si="6">G24/B24</f>
        <v>9.9943534726143424E-2</v>
      </c>
    </row>
    <row r="25" spans="1:10" x14ac:dyDescent="0.25">
      <c r="A25" s="12" t="s">
        <v>14</v>
      </c>
      <c r="B25" s="8">
        <v>24</v>
      </c>
      <c r="C25" s="8">
        <v>11</v>
      </c>
      <c r="D25" s="14">
        <f>C25/B25</f>
        <v>0.45833333333333331</v>
      </c>
      <c r="E25" s="8">
        <v>4</v>
      </c>
      <c r="F25" s="14">
        <f t="shared" si="5"/>
        <v>0.16666666666666666</v>
      </c>
      <c r="G25" s="8">
        <v>4</v>
      </c>
      <c r="H25" s="14">
        <f t="shared" si="6"/>
        <v>0.16666666666666666</v>
      </c>
    </row>
    <row r="26" spans="1:10" x14ac:dyDescent="0.25">
      <c r="A26" s="12" t="s">
        <v>2</v>
      </c>
      <c r="B26" s="8">
        <v>261</v>
      </c>
      <c r="C26" s="8">
        <v>139</v>
      </c>
      <c r="D26" s="14">
        <f t="shared" ref="D26:D39" si="7">C26/B26</f>
        <v>0.53256704980842917</v>
      </c>
      <c r="E26" s="8">
        <v>28</v>
      </c>
      <c r="F26" s="14">
        <f t="shared" si="5"/>
        <v>0.10727969348659004</v>
      </c>
      <c r="G26" s="8">
        <v>40</v>
      </c>
      <c r="H26" s="14">
        <f t="shared" si="6"/>
        <v>0.1532567049808429</v>
      </c>
    </row>
    <row r="27" spans="1:10" x14ac:dyDescent="0.25">
      <c r="A27" s="12" t="s">
        <v>10</v>
      </c>
      <c r="B27" s="8">
        <v>93</v>
      </c>
      <c r="C27" s="8">
        <v>61</v>
      </c>
      <c r="D27" s="14">
        <f t="shared" si="7"/>
        <v>0.65591397849462363</v>
      </c>
      <c r="E27" s="8">
        <v>7</v>
      </c>
      <c r="F27" s="14">
        <f t="shared" si="5"/>
        <v>7.5268817204301078E-2</v>
      </c>
      <c r="G27" s="8">
        <v>11</v>
      </c>
      <c r="H27" s="14">
        <f t="shared" si="6"/>
        <v>0.11827956989247312</v>
      </c>
    </row>
    <row r="28" spans="1:10" x14ac:dyDescent="0.25">
      <c r="A28" s="12" t="s">
        <v>9</v>
      </c>
      <c r="B28" s="8">
        <v>45</v>
      </c>
      <c r="C28" s="8">
        <v>27</v>
      </c>
      <c r="D28" s="14">
        <f t="shared" si="7"/>
        <v>0.6</v>
      </c>
      <c r="E28" s="8">
        <v>5</v>
      </c>
      <c r="F28" s="14">
        <f t="shared" si="5"/>
        <v>0.1111111111111111</v>
      </c>
      <c r="G28" s="8">
        <v>8</v>
      </c>
      <c r="H28" s="14">
        <f t="shared" si="6"/>
        <v>0.17777777777777778</v>
      </c>
    </row>
    <row r="29" spans="1:10" x14ac:dyDescent="0.25">
      <c r="A29" s="12" t="s">
        <v>0</v>
      </c>
      <c r="B29" s="8">
        <v>52</v>
      </c>
      <c r="C29" s="8">
        <v>34</v>
      </c>
      <c r="D29" s="14">
        <f t="shared" si="7"/>
        <v>0.65384615384615385</v>
      </c>
      <c r="E29" s="8">
        <v>7</v>
      </c>
      <c r="F29" s="14">
        <f t="shared" si="5"/>
        <v>0.13461538461538461</v>
      </c>
      <c r="G29" s="8">
        <v>5</v>
      </c>
      <c r="H29" s="14">
        <f t="shared" si="6"/>
        <v>9.6153846153846159E-2</v>
      </c>
    </row>
    <row r="30" spans="1:10" x14ac:dyDescent="0.25">
      <c r="A30" s="12" t="s">
        <v>8</v>
      </c>
      <c r="B30" s="8">
        <v>124</v>
      </c>
      <c r="C30" s="8">
        <v>73</v>
      </c>
      <c r="D30" s="14">
        <f t="shared" si="7"/>
        <v>0.58870967741935487</v>
      </c>
      <c r="E30" s="8">
        <v>11</v>
      </c>
      <c r="F30" s="14">
        <f t="shared" si="5"/>
        <v>8.8709677419354843E-2</v>
      </c>
      <c r="G30" s="8">
        <v>17</v>
      </c>
      <c r="H30" s="14">
        <f t="shared" si="6"/>
        <v>0.13709677419354838</v>
      </c>
    </row>
    <row r="31" spans="1:10" x14ac:dyDescent="0.25">
      <c r="A31" s="12" t="s">
        <v>5</v>
      </c>
      <c r="B31" s="8">
        <v>58</v>
      </c>
      <c r="C31" s="8">
        <v>28</v>
      </c>
      <c r="D31" s="14">
        <f t="shared" si="7"/>
        <v>0.48275862068965519</v>
      </c>
      <c r="E31" s="8">
        <v>13</v>
      </c>
      <c r="F31" s="14">
        <f t="shared" si="5"/>
        <v>0.22413793103448276</v>
      </c>
      <c r="G31" s="8">
        <v>3</v>
      </c>
      <c r="H31" s="14">
        <f t="shared" si="6"/>
        <v>5.1724137931034482E-2</v>
      </c>
    </row>
    <row r="32" spans="1:10" x14ac:dyDescent="0.25">
      <c r="A32" s="12" t="s">
        <v>4</v>
      </c>
      <c r="B32" s="8">
        <v>184</v>
      </c>
      <c r="C32" s="8">
        <v>102</v>
      </c>
      <c r="D32" s="14">
        <f t="shared" si="7"/>
        <v>0.55434782608695654</v>
      </c>
      <c r="E32" s="8">
        <v>27</v>
      </c>
      <c r="F32" s="14">
        <f t="shared" si="5"/>
        <v>0.14673913043478262</v>
      </c>
      <c r="G32" s="8">
        <v>21</v>
      </c>
      <c r="H32" s="14">
        <f t="shared" si="6"/>
        <v>0.11413043478260869</v>
      </c>
    </row>
    <row r="33" spans="1:8" x14ac:dyDescent="0.25">
      <c r="A33" s="12" t="s">
        <v>13</v>
      </c>
      <c r="B33" s="8">
        <v>66</v>
      </c>
      <c r="C33" s="8">
        <v>39</v>
      </c>
      <c r="D33" s="14">
        <f t="shared" si="7"/>
        <v>0.59090909090909094</v>
      </c>
      <c r="E33" s="8">
        <v>4</v>
      </c>
      <c r="F33" s="14">
        <f t="shared" si="5"/>
        <v>6.0606060606060608E-2</v>
      </c>
      <c r="G33" s="8">
        <v>10</v>
      </c>
      <c r="H33" s="14">
        <f t="shared" si="6"/>
        <v>0.15151515151515152</v>
      </c>
    </row>
    <row r="34" spans="1:8" x14ac:dyDescent="0.25">
      <c r="A34" s="12" t="s">
        <v>12</v>
      </c>
      <c r="B34" s="8">
        <v>74</v>
      </c>
      <c r="C34" s="8">
        <v>49</v>
      </c>
      <c r="D34" s="14">
        <f t="shared" si="7"/>
        <v>0.66216216216216217</v>
      </c>
      <c r="E34" s="8">
        <v>6</v>
      </c>
      <c r="F34" s="14">
        <f t="shared" si="5"/>
        <v>8.1081081081081086E-2</v>
      </c>
      <c r="G34" s="8">
        <v>9</v>
      </c>
      <c r="H34" s="14">
        <f t="shared" si="6"/>
        <v>0.12162162162162163</v>
      </c>
    </row>
    <row r="35" spans="1:8" x14ac:dyDescent="0.25">
      <c r="A35" s="12" t="s">
        <v>3</v>
      </c>
      <c r="B35" s="8">
        <v>363</v>
      </c>
      <c r="C35" s="8">
        <v>213</v>
      </c>
      <c r="D35" s="14">
        <f t="shared" si="7"/>
        <v>0.58677685950413228</v>
      </c>
      <c r="E35" s="8">
        <v>41</v>
      </c>
      <c r="F35" s="14">
        <f t="shared" si="5"/>
        <v>0.11294765840220386</v>
      </c>
      <c r="G35" s="8">
        <v>41</v>
      </c>
      <c r="H35" s="14">
        <f t="shared" si="6"/>
        <v>0.11294765840220386</v>
      </c>
    </row>
    <row r="36" spans="1:8" x14ac:dyDescent="0.25">
      <c r="A36" s="12" t="s">
        <v>11</v>
      </c>
      <c r="B36" s="8">
        <v>57</v>
      </c>
      <c r="C36" s="8">
        <v>28</v>
      </c>
      <c r="D36" s="14">
        <f t="shared" si="7"/>
        <v>0.49122807017543857</v>
      </c>
      <c r="E36" s="8">
        <v>8</v>
      </c>
      <c r="F36" s="14">
        <f t="shared" si="5"/>
        <v>0.14035087719298245</v>
      </c>
      <c r="G36" s="8">
        <v>6</v>
      </c>
      <c r="H36" s="14">
        <f t="shared" si="6"/>
        <v>0.10526315789473684</v>
      </c>
    </row>
    <row r="37" spans="1:8" x14ac:dyDescent="0.25">
      <c r="A37" s="12" t="s">
        <v>7</v>
      </c>
      <c r="B37" s="8">
        <v>101</v>
      </c>
      <c r="C37" s="8">
        <v>57</v>
      </c>
      <c r="D37" s="14">
        <f t="shared" si="7"/>
        <v>0.5643564356435643</v>
      </c>
      <c r="E37" s="8">
        <v>11</v>
      </c>
      <c r="F37" s="14">
        <f t="shared" si="5"/>
        <v>0.10891089108910891</v>
      </c>
      <c r="G37" s="8">
        <v>10</v>
      </c>
      <c r="H37" s="14">
        <f t="shared" si="6"/>
        <v>9.9009900990099015E-2</v>
      </c>
    </row>
    <row r="38" spans="1:8" x14ac:dyDescent="0.25">
      <c r="A38" s="12" t="s">
        <v>6</v>
      </c>
      <c r="B38" s="8">
        <v>80</v>
      </c>
      <c r="C38" s="8">
        <v>42</v>
      </c>
      <c r="D38" s="14">
        <f t="shared" si="7"/>
        <v>0.52500000000000002</v>
      </c>
      <c r="E38" s="8">
        <v>5</v>
      </c>
      <c r="F38" s="14">
        <f t="shared" si="5"/>
        <v>6.25E-2</v>
      </c>
      <c r="G38" s="8">
        <v>13</v>
      </c>
      <c r="H38" s="14">
        <f t="shared" si="6"/>
        <v>0.16250000000000001</v>
      </c>
    </row>
    <row r="39" spans="1:8" x14ac:dyDescent="0.25">
      <c r="A39" s="13" t="s">
        <v>18</v>
      </c>
      <c r="B39" s="8">
        <v>5</v>
      </c>
      <c r="C39" s="18">
        <v>0</v>
      </c>
      <c r="D39" s="14">
        <f t="shared" si="7"/>
        <v>0</v>
      </c>
      <c r="E39" s="8">
        <v>3</v>
      </c>
      <c r="F39" s="14">
        <f t="shared" si="5"/>
        <v>0.6</v>
      </c>
      <c r="G39" s="8">
        <v>0</v>
      </c>
      <c r="H39" s="14">
        <f t="shared" si="6"/>
        <v>0</v>
      </c>
    </row>
    <row r="40" spans="1:8" x14ac:dyDescent="0.25">
      <c r="A40" s="13" t="s">
        <v>17</v>
      </c>
      <c r="B40" s="15">
        <f>SUM(B24:B39)</f>
        <v>3358</v>
      </c>
      <c r="C40" s="12">
        <v>1982</v>
      </c>
      <c r="D40" s="16">
        <f t="shared" ref="D40" si="8">C40/B40</f>
        <v>0.59023228111971415</v>
      </c>
      <c r="E40" s="12">
        <v>371</v>
      </c>
      <c r="F40" s="16">
        <f t="shared" si="5"/>
        <v>0.11048243001786778</v>
      </c>
      <c r="G40" s="12">
        <v>375</v>
      </c>
      <c r="H40" s="16">
        <f t="shared" si="6"/>
        <v>0.11167361524717094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2016-07-11T10:16:26Z</dcterms:created>
  <dcterms:modified xsi:type="dcterms:W3CDTF">2018-09-12T10:15:41Z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