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Kvaliteediraport_2017\Indikaatorite_Excelid_Raport_2017\"/>
    </mc:Choice>
  </mc:AlternateContent>
  <bookViews>
    <workbookView xWindow="0" yWindow="0" windowWidth="28800" windowHeight="12210" tabRatio="813" activeTab="1"/>
  </bookViews>
  <sheets>
    <sheet name="Kirjeldus" sheetId="16" r:id="rId1"/>
    <sheet name="Aruandesse2015" sheetId="21" r:id="rId2"/>
    <sheet name="Aruandesse2014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1" l="1"/>
  <c r="F24" i="21"/>
  <c r="G37" i="21" l="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L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G36" i="21"/>
  <c r="M36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7" i="2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7" i="21"/>
  <c r="M7" i="21"/>
  <c r="H24" i="21" l="1"/>
  <c r="H48" i="21"/>
  <c r="H25" i="21"/>
  <c r="H16" i="21"/>
  <c r="H9" i="21"/>
  <c r="H26" i="21"/>
  <c r="H18" i="21"/>
  <c r="H11" i="21"/>
  <c r="H20" i="21"/>
  <c r="H13" i="21"/>
  <c r="H22" i="21"/>
  <c r="H14" i="21"/>
  <c r="H8" i="21"/>
  <c r="H27" i="21"/>
  <c r="H7" i="21"/>
  <c r="H10" i="21"/>
  <c r="H12" i="21"/>
  <c r="H15" i="21"/>
  <c r="H17" i="21"/>
  <c r="H19" i="21"/>
  <c r="H21" i="21"/>
  <c r="H23" i="21"/>
  <c r="H55" i="21" l="1"/>
  <c r="H41" i="21"/>
  <c r="H40" i="21"/>
  <c r="H50" i="21"/>
  <c r="H47" i="21"/>
  <c r="H42" i="21"/>
  <c r="H49" i="21"/>
  <c r="H56" i="21"/>
  <c r="H44" i="21"/>
  <c r="H52" i="21"/>
  <c r="H37" i="21"/>
  <c r="H43" i="21"/>
  <c r="H51" i="21"/>
  <c r="H36" i="21"/>
  <c r="H46" i="21"/>
  <c r="H54" i="21"/>
  <c r="H38" i="21"/>
  <c r="H45" i="21"/>
  <c r="H53" i="21"/>
  <c r="H39" i="21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36" i="2"/>
  <c r="E57" i="2"/>
  <c r="E56" i="2"/>
  <c r="E43" i="2"/>
  <c r="F43" i="2" s="1"/>
  <c r="E38" i="2"/>
  <c r="F38" i="2" s="1"/>
  <c r="F57" i="2"/>
  <c r="F56" i="2"/>
  <c r="D56" i="2"/>
  <c r="F55" i="2"/>
  <c r="F54" i="2"/>
  <c r="F53" i="2"/>
  <c r="F52" i="2"/>
  <c r="F51" i="2"/>
  <c r="F50" i="2"/>
  <c r="F49" i="2"/>
  <c r="F48" i="2"/>
  <c r="F47" i="2"/>
  <c r="F46" i="2"/>
  <c r="F45" i="2"/>
  <c r="F44" i="2"/>
  <c r="D43" i="2"/>
  <c r="F42" i="2"/>
  <c r="F41" i="2"/>
  <c r="F40" i="2"/>
  <c r="F39" i="2"/>
  <c r="D38" i="2"/>
  <c r="F37" i="2"/>
  <c r="F36" i="2"/>
  <c r="F8" i="2" l="1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8" i="2"/>
  <c r="F7" i="2"/>
  <c r="E27" i="2"/>
  <c r="D27" i="2"/>
  <c r="F27" i="2" s="1"/>
  <c r="E14" i="2"/>
  <c r="F14" i="2" s="1"/>
  <c r="D14" i="2"/>
  <c r="E9" i="2"/>
  <c r="F9" i="2" s="1"/>
  <c r="D9" i="2"/>
  <c r="G8" i="2" l="1"/>
  <c r="G12" i="2"/>
  <c r="G16" i="2"/>
  <c r="G20" i="2"/>
  <c r="G24" i="2"/>
  <c r="G7" i="2"/>
  <c r="G23" i="2"/>
  <c r="G9" i="2"/>
  <c r="G13" i="2"/>
  <c r="G17" i="2"/>
  <c r="G21" i="2"/>
  <c r="G25" i="2"/>
  <c r="G15" i="2"/>
  <c r="G27" i="2"/>
  <c r="G10" i="2"/>
  <c r="G14" i="2"/>
  <c r="G18" i="2"/>
  <c r="G22" i="2"/>
  <c r="G26" i="2"/>
  <c r="G11" i="2"/>
  <c r="G19" i="2"/>
</calcChain>
</file>

<file path=xl/sharedStrings.xml><?xml version="1.0" encoding="utf-8"?>
<sst xmlns="http://schemas.openxmlformats.org/spreadsheetml/2006/main" count="135" uniqueCount="46">
  <si>
    <t>Neuroloogia indikaator 7: Osakaal ajuinfarkti ja kodade virvendusarütmiaga patsientidest, kellele on määratud püsiv suukaudne antikoagulantravi 12 kuu+1 päev hiljem alates akuutsest ajuinfraktist.</t>
  </si>
  <si>
    <t>Haiglaliik</t>
  </si>
  <si>
    <t>Piirkondlikud</t>
  </si>
  <si>
    <t>PERH</t>
  </si>
  <si>
    <t>TÜK</t>
  </si>
  <si>
    <t>piirkH</t>
  </si>
  <si>
    <t>Keskhaiglad</t>
  </si>
  <si>
    <t>ITK</t>
  </si>
  <si>
    <t>LTKH</t>
  </si>
  <si>
    <t>IVKH</t>
  </si>
  <si>
    <t>PH</t>
  </si>
  <si>
    <t>Üldhaiglad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</si>
  <si>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</si>
  <si>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</si>
  <si>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</si>
  <si>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</si>
  <si>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</si>
  <si>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</si>
  <si>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</si>
  <si>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</si>
  <si>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</si>
  <si>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</si>
  <si>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</si>
  <si>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</si>
  <si>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</si>
  <si>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Kokku:</t>
  </si>
  <si>
    <t>Haigla</t>
  </si>
  <si>
    <t xml:space="preserve">
</t>
  </si>
  <si>
    <t>keskH</t>
  </si>
  <si>
    <t>Osakaal ajuinfarkti ja kodade virvendusarütmiaga patsientidest, kellele on määratud suukaudne antikoagulantravi retsept raviarve lõpust 30 päeva jooksul.</t>
  </si>
  <si>
    <t>2015.a. ajuinfarkti ja
virvendusarütmiaga
pt arv</t>
  </si>
  <si>
    <t>2015.a. ajuinfarkti ja virvendusarütmiaga pt arv, kellele on määratud suukaudne antikoagualantravi 12kuud+1 päev hiljem alates hospitaliseerimisest</t>
  </si>
  <si>
    <t>2015.a. ajuinfarkti ja virvendusarütmiaga pt osakaal, kellele on määratud suukaudne antikoagualantravi 12kuud+1 päev hiljem alates hospitaliseerimisest</t>
  </si>
  <si>
    <t>2015.a. ajuinfarkti ja virvendusarütmiaga pt arv, kellele on määratud suukaudne antikoagualantravi 30 päeva jooksul raviarve lõpust</t>
  </si>
  <si>
    <t>2015.a. ajuinfarkti ja virvendusarütmiaga pt osakaal, kellele on määratud suukaudne antikoagualantravi 30 päeva jooksul raviarve lõpust</t>
  </si>
  <si>
    <t>2014.a. ajuinfarkti ja
virvendusarütmiaga
pt arv</t>
  </si>
  <si>
    <t>2014.a. ajuinfarkti ja virvendusarütmiaga pt arv, kellele on määratud suukaudne antikoagualantravi 30 päeva jooksul raviarve lõpust</t>
  </si>
  <si>
    <t>2014.a. ajuinfarkti ja virvendusarütmiaga pt osakaal, kellele on määratud suukaudne antikoagualantravi 30 päeva jooksul raviarve lõpust</t>
  </si>
  <si>
    <t>2014.a. ajuinfarkti ja virvendusarütmiaga pt osakaal, kellele on määratud suukaudne antikoagualantravi 12kuud+1 päev hiljem alates hospitaliseerimisest</t>
  </si>
  <si>
    <t>2014.a. ajuinfarkti ja virvendusarütmiaga pt arv, kellele on määratud suukaudne antikoagualantravi 12kuud+1 päev hiljem alates hospitaliseerimisest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</si>
  <si>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</si>
  <si>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</si>
  <si>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</si>
  <si>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</si>
  <si>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</si>
  <si>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Neuroloogia indikaator 7: Osakaal ajuinfarkti ja kodade virvendusarütmiaga patsientidest, kellele on määratud suukaudne antikoagulantravi 12 kuu+1 päev hiljem alates akuutsest ajuinfraktist.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</si>
</sst>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rgb="FF7030A0"/>
      <name val="Calibri"/>
      <family val="2"/>
      <scheme val="minor"/>
    </font>
    <font>
      <sz val="8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5" fillId="2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0" applyNumberFormat="0" applyBorder="0" applyAlignment="0" applyProtection="0"/>
    <xf numFmtId="0" fontId="16" fillId="23" borderId="10" applyNumberFormat="0" applyAlignment="0" applyProtection="0"/>
    <xf numFmtId="0" fontId="17" fillId="15" borderId="11" applyNumberFormat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13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0" applyNumberFormat="0" applyAlignment="0" applyProtection="0"/>
    <xf numFmtId="0" fontId="23" fillId="0" borderId="15" applyNumberFormat="0" applyFill="0" applyAlignment="0" applyProtection="0"/>
    <xf numFmtId="0" fontId="23" fillId="21" borderId="0" applyNumberFormat="0" applyBorder="0" applyAlignment="0" applyProtection="0"/>
    <xf numFmtId="0" fontId="6" fillId="20" borderId="10" applyNumberFormat="0" applyFont="0" applyAlignment="0" applyProtection="0"/>
    <xf numFmtId="0" fontId="24" fillId="23" borderId="16" applyNumberFormat="0" applyAlignment="0" applyProtection="0"/>
    <xf numFmtId="4" fontId="6" fillId="27" borderId="10" applyNumberFormat="0" applyProtection="0">
      <alignment vertical="center"/>
    </xf>
    <xf numFmtId="4" fontId="27" fillId="28" borderId="10" applyNumberFormat="0" applyProtection="0">
      <alignment vertical="center"/>
    </xf>
    <xf numFmtId="4" fontId="6" fillId="28" borderId="10" applyNumberFormat="0" applyProtection="0">
      <alignment horizontal="left" vertical="center" indent="1"/>
    </xf>
    <xf numFmtId="0" fontId="10" fillId="27" borderId="17" applyNumberFormat="0" applyProtection="0">
      <alignment horizontal="left" vertical="top" indent="1"/>
    </xf>
    <xf numFmtId="4" fontId="6" fillId="29" borderId="10" applyNumberFormat="0" applyProtection="0">
      <alignment horizontal="left" vertical="center" indent="1"/>
    </xf>
    <xf numFmtId="4" fontId="6" fillId="30" borderId="10" applyNumberFormat="0" applyProtection="0">
      <alignment horizontal="right" vertical="center"/>
    </xf>
    <xf numFmtId="4" fontId="6" fillId="31" borderId="10" applyNumberFormat="0" applyProtection="0">
      <alignment horizontal="right" vertical="center"/>
    </xf>
    <xf numFmtId="4" fontId="6" fillId="32" borderId="18" applyNumberFormat="0" applyProtection="0">
      <alignment horizontal="right" vertical="center"/>
    </xf>
    <xf numFmtId="4" fontId="6" fillId="33" borderId="10" applyNumberFormat="0" applyProtection="0">
      <alignment horizontal="right" vertical="center"/>
    </xf>
    <xf numFmtId="4" fontId="6" fillId="34" borderId="10" applyNumberFormat="0" applyProtection="0">
      <alignment horizontal="right" vertical="center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9" fillId="40" borderId="18" applyNumberFormat="0" applyProtection="0">
      <alignment horizontal="left" vertical="center" indent="1"/>
    </xf>
    <xf numFmtId="4" fontId="6" fillId="41" borderId="10" applyNumberFormat="0" applyProtection="0">
      <alignment horizontal="right" vertical="center"/>
    </xf>
    <xf numFmtId="4" fontId="6" fillId="42" borderId="18" applyNumberFormat="0" applyProtection="0">
      <alignment horizontal="left" vertical="center" indent="1"/>
    </xf>
    <xf numFmtId="4" fontId="6" fillId="41" borderId="18" applyNumberFormat="0" applyProtection="0">
      <alignment horizontal="left" vertical="center" indent="1"/>
    </xf>
    <xf numFmtId="0" fontId="6" fillId="43" borderId="10" applyNumberFormat="0" applyProtection="0">
      <alignment horizontal="left" vertical="center" indent="1"/>
    </xf>
    <xf numFmtId="0" fontId="6" fillId="40" borderId="17" applyNumberFormat="0" applyProtection="0">
      <alignment horizontal="left" vertical="top" indent="1"/>
    </xf>
    <xf numFmtId="0" fontId="6" fillId="44" borderId="10" applyNumberFormat="0" applyProtection="0">
      <alignment horizontal="left" vertical="center" indent="1"/>
    </xf>
    <xf numFmtId="0" fontId="6" fillId="41" borderId="17" applyNumberFormat="0" applyProtection="0">
      <alignment horizontal="left" vertical="top" indent="1"/>
    </xf>
    <xf numFmtId="0" fontId="6" fillId="45" borderId="10" applyNumberFormat="0" applyProtection="0">
      <alignment horizontal="left" vertical="center" indent="1"/>
    </xf>
    <xf numFmtId="0" fontId="6" fillId="45" borderId="17" applyNumberFormat="0" applyProtection="0">
      <alignment horizontal="left" vertical="top" indent="1"/>
    </xf>
    <xf numFmtId="0" fontId="6" fillId="42" borderId="10" applyNumberFormat="0" applyProtection="0">
      <alignment horizontal="left" vertical="center" indent="1"/>
    </xf>
    <xf numFmtId="0" fontId="6" fillId="42" borderId="17" applyNumberFormat="0" applyProtection="0">
      <alignment horizontal="left" vertical="top" indent="1"/>
    </xf>
    <xf numFmtId="0" fontId="6" fillId="46" borderId="19" applyNumberFormat="0">
      <protection locked="0"/>
    </xf>
    <xf numFmtId="0" fontId="7" fillId="40" borderId="20" applyBorder="0"/>
    <xf numFmtId="4" fontId="8" fillId="47" borderId="17" applyNumberFormat="0" applyProtection="0">
      <alignment vertical="center"/>
    </xf>
    <xf numFmtId="4" fontId="27" fillId="48" borderId="1" applyNumberFormat="0" applyProtection="0">
      <alignment vertical="center"/>
    </xf>
    <xf numFmtId="4" fontId="8" fillId="43" borderId="17" applyNumberFormat="0" applyProtection="0">
      <alignment horizontal="left" vertical="center" indent="1"/>
    </xf>
    <xf numFmtId="0" fontId="8" fillId="47" borderId="17" applyNumberFormat="0" applyProtection="0">
      <alignment horizontal="left" vertical="top" indent="1"/>
    </xf>
    <xf numFmtId="4" fontId="6" fillId="0" borderId="10" applyNumberFormat="0" applyProtection="0">
      <alignment horizontal="right" vertical="center"/>
    </xf>
    <xf numFmtId="4" fontId="27" fillId="49" borderId="10" applyNumberFormat="0" applyProtection="0">
      <alignment horizontal="right" vertical="center"/>
    </xf>
    <xf numFmtId="4" fontId="6" fillId="29" borderId="10" applyNumberFormat="0" applyProtection="0">
      <alignment horizontal="left" vertical="center" indent="1"/>
    </xf>
    <xf numFmtId="0" fontId="8" fillId="41" borderId="17" applyNumberFormat="0" applyProtection="0">
      <alignment horizontal="left" vertical="top" indent="1"/>
    </xf>
    <xf numFmtId="4" fontId="11" fillId="50" borderId="18" applyNumberFormat="0" applyProtection="0">
      <alignment horizontal="left" vertical="center" indent="1"/>
    </xf>
    <xf numFmtId="0" fontId="6" fillId="51" borderId="1"/>
    <xf numFmtId="4" fontId="12" fillId="46" borderId="10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9" fillId="2" borderId="0"/>
    <xf numFmtId="0" fontId="31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5" fillId="20" borderId="10" applyNumberFormat="0" applyFont="0" applyAlignment="0" applyProtection="0"/>
    <xf numFmtId="4" fontId="5" fillId="27" borderId="10" applyNumberFormat="0" applyProtection="0">
      <alignment vertical="center"/>
    </xf>
    <xf numFmtId="4" fontId="5" fillId="28" borderId="10" applyNumberFormat="0" applyProtection="0">
      <alignment horizontal="left" vertical="center" indent="1"/>
    </xf>
    <xf numFmtId="4" fontId="5" fillId="29" borderId="10" applyNumberFormat="0" applyProtection="0">
      <alignment horizontal="left" vertical="center" indent="1"/>
    </xf>
    <xf numFmtId="4" fontId="5" fillId="30" borderId="10" applyNumberFormat="0" applyProtection="0">
      <alignment horizontal="right" vertical="center"/>
    </xf>
    <xf numFmtId="4" fontId="5" fillId="31" borderId="10" applyNumberFormat="0" applyProtection="0">
      <alignment horizontal="right" vertical="center"/>
    </xf>
    <xf numFmtId="4" fontId="5" fillId="32" borderId="18" applyNumberFormat="0" applyProtection="0">
      <alignment horizontal="right" vertical="center"/>
    </xf>
    <xf numFmtId="4" fontId="5" fillId="33" borderId="10" applyNumberFormat="0" applyProtection="0">
      <alignment horizontal="right" vertical="center"/>
    </xf>
    <xf numFmtId="4" fontId="5" fillId="34" borderId="10" applyNumberFormat="0" applyProtection="0">
      <alignment horizontal="right" vertical="center"/>
    </xf>
    <xf numFmtId="4" fontId="5" fillId="35" borderId="10" applyNumberFormat="0" applyProtection="0">
      <alignment horizontal="right" vertical="center"/>
    </xf>
    <xf numFmtId="4" fontId="5" fillId="36" borderId="10" applyNumberFormat="0" applyProtection="0">
      <alignment horizontal="right" vertical="center"/>
    </xf>
    <xf numFmtId="4" fontId="5" fillId="37" borderId="10" applyNumberFormat="0" applyProtection="0">
      <alignment horizontal="right" vertical="center"/>
    </xf>
    <xf numFmtId="4" fontId="5" fillId="38" borderId="10" applyNumberFormat="0" applyProtection="0">
      <alignment horizontal="right" vertical="center"/>
    </xf>
    <xf numFmtId="4" fontId="5" fillId="39" borderId="18" applyNumberFormat="0" applyProtection="0">
      <alignment horizontal="left" vertical="center" indent="1"/>
    </xf>
    <xf numFmtId="0" fontId="13" fillId="15" borderId="0" applyNumberFormat="0" applyBorder="0" applyAlignment="0" applyProtection="0"/>
    <xf numFmtId="4" fontId="5" fillId="41" borderId="10" applyNumberFormat="0" applyProtection="0">
      <alignment horizontal="right" vertical="center"/>
    </xf>
    <xf numFmtId="4" fontId="5" fillId="42" borderId="18" applyNumberFormat="0" applyProtection="0">
      <alignment horizontal="left" vertical="center" indent="1"/>
    </xf>
    <xf numFmtId="4" fontId="5" fillId="41" borderId="18" applyNumberFormat="0" applyProtection="0">
      <alignment horizontal="left" vertical="center" indent="1"/>
    </xf>
    <xf numFmtId="0" fontId="5" fillId="43" borderId="10" applyNumberFormat="0" applyProtection="0">
      <alignment horizontal="left" vertical="center" indent="1"/>
    </xf>
    <xf numFmtId="0" fontId="5" fillId="40" borderId="17" applyNumberFormat="0" applyProtection="0">
      <alignment horizontal="left" vertical="top" indent="1"/>
    </xf>
    <xf numFmtId="0" fontId="5" fillId="44" borderId="10" applyNumberFormat="0" applyProtection="0">
      <alignment horizontal="left" vertical="center" indent="1"/>
    </xf>
    <xf numFmtId="0" fontId="5" fillId="41" borderId="17" applyNumberFormat="0" applyProtection="0">
      <alignment horizontal="left" vertical="top" indent="1"/>
    </xf>
    <xf numFmtId="0" fontId="5" fillId="45" borderId="10" applyNumberFormat="0" applyProtection="0">
      <alignment horizontal="left" vertical="center" indent="1"/>
    </xf>
    <xf numFmtId="0" fontId="5" fillId="45" borderId="17" applyNumberFormat="0" applyProtection="0">
      <alignment horizontal="left" vertical="top" indent="1"/>
    </xf>
    <xf numFmtId="0" fontId="5" fillId="42" borderId="10" applyNumberFormat="0" applyProtection="0">
      <alignment horizontal="left" vertical="center" indent="1"/>
    </xf>
    <xf numFmtId="0" fontId="5" fillId="42" borderId="17" applyNumberFormat="0" applyProtection="0">
      <alignment horizontal="left" vertical="top" indent="1"/>
    </xf>
    <xf numFmtId="0" fontId="5" fillId="46" borderId="19" applyNumberFormat="0">
      <protection locked="0"/>
    </xf>
    <xf numFmtId="0" fontId="13" fillId="11" borderId="0" applyNumberFormat="0" applyBorder="0" applyAlignment="0" applyProtection="0"/>
    <xf numFmtId="4" fontId="5" fillId="0" borderId="10" applyNumberFormat="0" applyProtection="0">
      <alignment horizontal="right" vertical="center"/>
    </xf>
    <xf numFmtId="4" fontId="5" fillId="29" borderId="10" applyNumberFormat="0" applyProtection="0">
      <alignment horizontal="left" vertical="center" indent="1"/>
    </xf>
    <xf numFmtId="0" fontId="13" fillId="7" borderId="0" applyNumberFormat="0" applyBorder="0" applyAlignment="0" applyProtection="0"/>
    <xf numFmtId="0" fontId="5" fillId="51" borderId="1"/>
    <xf numFmtId="0" fontId="13" fillId="3" borderId="0" applyNumberFormat="0" applyBorder="0" applyAlignment="0" applyProtection="0"/>
    <xf numFmtId="0" fontId="33" fillId="2" borderId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wrapText="1"/>
    </xf>
    <xf numFmtId="0" fontId="0" fillId="0" borderId="1" xfId="0" applyBorder="1"/>
    <xf numFmtId="0" fontId="2" fillId="0" borderId="1" xfId="0" applyFont="1" applyBorder="1"/>
    <xf numFmtId="0" fontId="28" fillId="0" borderId="22" xfId="0" applyNumberFormat="1" applyFont="1" applyFill="1" applyBorder="1"/>
    <xf numFmtId="0" fontId="0" fillId="0" borderId="0" xfId="0" applyAlignment="1">
      <alignment wrapText="1"/>
    </xf>
    <xf numFmtId="0" fontId="2" fillId="0" borderId="0" xfId="0" applyFont="1"/>
    <xf numFmtId="0" fontId="30" fillId="0" borderId="0" xfId="0" applyFont="1" applyAlignment="1">
      <alignment vertical="top" wrapText="1"/>
    </xf>
    <xf numFmtId="14" fontId="0" fillId="0" borderId="0" xfId="0" applyNumberFormat="1"/>
    <xf numFmtId="0" fontId="28" fillId="0" borderId="1" xfId="0" applyFont="1" applyBorder="1" applyAlignment="1">
      <alignment horizontal="right" wrapText="1"/>
    </xf>
    <xf numFmtId="164" fontId="0" fillId="0" borderId="0" xfId="0" applyNumberFormat="1"/>
    <xf numFmtId="164" fontId="32" fillId="0" borderId="0" xfId="0" applyNumberFormat="1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9" fontId="32" fillId="0" borderId="0" xfId="0" applyNumberFormat="1" applyFont="1"/>
    <xf numFmtId="0" fontId="1" fillId="0" borderId="0" xfId="0" applyFont="1" applyAlignment="1">
      <alignment vertical="top" wrapText="1"/>
    </xf>
    <xf numFmtId="9" fontId="4" fillId="0" borderId="1" xfId="0" applyNumberFormat="1" applyFont="1" applyBorder="1" applyAlignment="1">
      <alignment horizontal="right" wrapText="1"/>
    </xf>
    <xf numFmtId="9" fontId="28" fillId="0" borderId="1" xfId="0" applyNumberFormat="1" applyFont="1" applyBorder="1" applyAlignment="1">
      <alignment horizontal="right" wrapText="1"/>
    </xf>
    <xf numFmtId="9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</cellXfs>
  <cellStyles count="136">
    <cellStyle name="Accent1 - 20%" xfId="3"/>
    <cellStyle name="Accent1 - 40%" xfId="4"/>
    <cellStyle name="Accent1 - 60%" xfId="5"/>
    <cellStyle name="Accent1 2" xfId="2"/>
    <cellStyle name="Accent1 3" xfId="88"/>
    <cellStyle name="Accent1 4" xfId="128"/>
    <cellStyle name="Accent1 5" xfId="130"/>
    <cellStyle name="Accent2 - 20%" xfId="7"/>
    <cellStyle name="Accent2 - 40%" xfId="8"/>
    <cellStyle name="Accent2 - 60%" xfId="9"/>
    <cellStyle name="Accent2 2" xfId="6"/>
    <cellStyle name="Accent2 3" xfId="89"/>
    <cellStyle name="Accent2 4" xfId="126"/>
    <cellStyle name="Accent2 5" xfId="131"/>
    <cellStyle name="Accent3 - 20%" xfId="11"/>
    <cellStyle name="Accent3 - 40%" xfId="12"/>
    <cellStyle name="Accent3 - 60%" xfId="13"/>
    <cellStyle name="Accent3 2" xfId="10"/>
    <cellStyle name="Accent3 3" xfId="90"/>
    <cellStyle name="Accent3 4" xfId="123"/>
    <cellStyle name="Accent3 5" xfId="132"/>
    <cellStyle name="Accent4 - 20%" xfId="15"/>
    <cellStyle name="Accent4 - 40%" xfId="16"/>
    <cellStyle name="Accent4 - 60%" xfId="17"/>
    <cellStyle name="Accent4 2" xfId="14"/>
    <cellStyle name="Accent4 3" xfId="91"/>
    <cellStyle name="Accent4 4" xfId="110"/>
    <cellStyle name="Accent4 5" xfId="133"/>
    <cellStyle name="Accent5 - 20%" xfId="19"/>
    <cellStyle name="Accent5 - 40%" xfId="20"/>
    <cellStyle name="Accent5 - 60%" xfId="21"/>
    <cellStyle name="Accent5 2" xfId="18"/>
    <cellStyle name="Accent5 3" xfId="92"/>
    <cellStyle name="Accent5 4" xfId="95"/>
    <cellStyle name="Accent5 5" xfId="134"/>
    <cellStyle name="Accent6 - 20%" xfId="23"/>
    <cellStyle name="Accent6 - 40%" xfId="24"/>
    <cellStyle name="Accent6 - 60%" xfId="25"/>
    <cellStyle name="Accent6 2" xfId="22"/>
    <cellStyle name="Accent6 3" xfId="93"/>
    <cellStyle name="Accent6 4" xfId="94"/>
    <cellStyle name="Accent6 5" xfId="135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86"/>
    <cellStyle name="Normal 4" xfId="87"/>
    <cellStyle name="Normal 5" xfId="129"/>
    <cellStyle name="Note 2" xfId="40"/>
    <cellStyle name="Note 3" xfId="96"/>
    <cellStyle name="Output 2" xfId="41"/>
    <cellStyle name="SAPBEXaggData" xfId="42"/>
    <cellStyle name="SAPBEXaggData 2" xfId="97"/>
    <cellStyle name="SAPBEXaggDataEmph" xfId="43"/>
    <cellStyle name="SAPBEXaggItem" xfId="44"/>
    <cellStyle name="SAPBEXaggItem 2" xfId="98"/>
    <cellStyle name="SAPBEXaggItemX" xfId="45"/>
    <cellStyle name="SAPBEXchaText" xfId="46"/>
    <cellStyle name="SAPBEXchaText 2" xfId="99"/>
    <cellStyle name="SAPBEXexcBad7" xfId="47"/>
    <cellStyle name="SAPBEXexcBad7 2" xfId="100"/>
    <cellStyle name="SAPBEXexcBad8" xfId="48"/>
    <cellStyle name="SAPBEXexcBad8 2" xfId="101"/>
    <cellStyle name="SAPBEXexcBad9" xfId="49"/>
    <cellStyle name="SAPBEXexcBad9 2" xfId="102"/>
    <cellStyle name="SAPBEXexcCritical4" xfId="50"/>
    <cellStyle name="SAPBEXexcCritical4 2" xfId="103"/>
    <cellStyle name="SAPBEXexcCritical5" xfId="51"/>
    <cellStyle name="SAPBEXexcCritical5 2" xfId="104"/>
    <cellStyle name="SAPBEXexcCritical6" xfId="52"/>
    <cellStyle name="SAPBEXexcCritical6 2" xfId="105"/>
    <cellStyle name="SAPBEXexcGood1" xfId="53"/>
    <cellStyle name="SAPBEXexcGood1 2" xfId="106"/>
    <cellStyle name="SAPBEXexcGood2" xfId="54"/>
    <cellStyle name="SAPBEXexcGood2 2" xfId="107"/>
    <cellStyle name="SAPBEXexcGood3" xfId="55"/>
    <cellStyle name="SAPBEXexcGood3 2" xfId="108"/>
    <cellStyle name="SAPBEXfilterDrill" xfId="56"/>
    <cellStyle name="SAPBEXfilterDrill 2" xfId="109"/>
    <cellStyle name="SAPBEXfilterItem" xfId="57"/>
    <cellStyle name="SAPBEXfilterText" xfId="58"/>
    <cellStyle name="SAPBEXformats" xfId="59"/>
    <cellStyle name="SAPBEXformats 2" xfId="111"/>
    <cellStyle name="SAPBEXheaderItem" xfId="60"/>
    <cellStyle name="SAPBEXheaderItem 2" xfId="112"/>
    <cellStyle name="SAPBEXheaderText" xfId="61"/>
    <cellStyle name="SAPBEXheaderText 2" xfId="113"/>
    <cellStyle name="SAPBEXHLevel0" xfId="62"/>
    <cellStyle name="SAPBEXHLevel0 2" xfId="114"/>
    <cellStyle name="SAPBEXHLevel0X" xfId="63"/>
    <cellStyle name="SAPBEXHLevel0X 2" xfId="115"/>
    <cellStyle name="SAPBEXHLevel1" xfId="64"/>
    <cellStyle name="SAPBEXHLevel1 2" xfId="116"/>
    <cellStyle name="SAPBEXHLevel1X" xfId="65"/>
    <cellStyle name="SAPBEXHLevel1X 2" xfId="117"/>
    <cellStyle name="SAPBEXHLevel2" xfId="66"/>
    <cellStyle name="SAPBEXHLevel2 2" xfId="118"/>
    <cellStyle name="SAPBEXHLevel2X" xfId="67"/>
    <cellStyle name="SAPBEXHLevel2X 2" xfId="119"/>
    <cellStyle name="SAPBEXHLevel3" xfId="68"/>
    <cellStyle name="SAPBEXHLevel3 2" xfId="120"/>
    <cellStyle name="SAPBEXHLevel3X" xfId="69"/>
    <cellStyle name="SAPBEXHLevel3X 2" xfId="121"/>
    <cellStyle name="SAPBEXinputData" xfId="70"/>
    <cellStyle name="SAPBEXinputData 2" xfId="122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 2" xfId="124"/>
    <cellStyle name="SAPBEXstdDataEmph" xfId="77"/>
    <cellStyle name="SAPBEXstdItem" xfId="78"/>
    <cellStyle name="SAPBEXstdItem 2" xfId="125"/>
    <cellStyle name="SAPBEXstdItemX" xfId="79"/>
    <cellStyle name="SAPBEXtitle" xfId="80"/>
    <cellStyle name="SAPBEXunassignedItem" xfId="81"/>
    <cellStyle name="SAPBEXunassignedItem 2" xfId="127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colors>
    <mruColors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Aruandesse2015!$F$3:$F$6</c:f>
              <c:strCache>
                <c:ptCount val="4"/>
                <c:pt idx="0">
                  <c:v>2015.a. ajuinfarkti ja virvendusarütmiaga pt osakaal, kellele on määratud suukaudne antikoagualantravi 12kuud+1 päev hiljem alates hospitaliseerimisest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2CB-43AC-978C-39006FB6057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CB-43AC-978C-39006FB60576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42CB-43AC-978C-39006FB6057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2CB-43AC-978C-39006FB60576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sx="1000" sy="1000"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F-42CB-43AC-978C-39006FB60576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42CB-43AC-978C-39006FB6057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2CB-43AC-978C-39006FB60576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Aruandesse2015!$M$7:$M$27</c:f>
                <c:numCache>
                  <c:formatCode>General</c:formatCode>
                  <c:ptCount val="21"/>
                  <c:pt idx="0">
                    <c:v>6.1400749063670323E-2</c:v>
                  </c:pt>
                  <c:pt idx="1">
                    <c:v>6.7764705882352949E-2</c:v>
                  </c:pt>
                  <c:pt idx="2">
                    <c:v>4.5106157112526524E-2</c:v>
                  </c:pt>
                  <c:pt idx="3">
                    <c:v>8.6153846153846136E-2</c:v>
                  </c:pt>
                  <c:pt idx="4">
                    <c:v>8.0582677165354277E-2</c:v>
                  </c:pt>
                  <c:pt idx="5">
                    <c:v>0.10512903225806447</c:v>
                  </c:pt>
                  <c:pt idx="6">
                    <c:v>0.15819512195121954</c:v>
                  </c:pt>
                  <c:pt idx="7">
                    <c:v>4.9782608695652208E-2</c:v>
                  </c:pt>
                  <c:pt idx="8">
                    <c:v>0.80200000000000005</c:v>
                  </c:pt>
                  <c:pt idx="9">
                    <c:v>0.24921052631578944</c:v>
                  </c:pt>
                  <c:pt idx="10">
                    <c:v>0.25749999999999995</c:v>
                  </c:pt>
                  <c:pt idx="11">
                    <c:v>0.24399999999999999</c:v>
                  </c:pt>
                  <c:pt idx="12">
                    <c:v>0.18300000000000005</c:v>
                  </c:pt>
                  <c:pt idx="13">
                    <c:v>0.23471428571428565</c:v>
                  </c:pt>
                  <c:pt idx="14">
                    <c:v>0.23204761904761906</c:v>
                  </c:pt>
                  <c:pt idx="15">
                    <c:v>0.15150000000000002</c:v>
                  </c:pt>
                  <c:pt idx="16">
                    <c:v>0.21699999999999997</c:v>
                  </c:pt>
                  <c:pt idx="17">
                    <c:v>0.53</c:v>
                  </c:pt>
                  <c:pt idx="18">
                    <c:v>0.20257142857142862</c:v>
                  </c:pt>
                  <c:pt idx="19">
                    <c:v>0.17885714285714288</c:v>
                  </c:pt>
                  <c:pt idx="20">
                    <c:v>6.348178137651822E-2</c:v>
                  </c:pt>
                </c:numCache>
              </c:numRef>
            </c:plus>
            <c:minus>
              <c:numRef>
                <c:f>Aruandesse2015!$L$7:$L$27</c:f>
                <c:numCache>
                  <c:formatCode>General</c:formatCode>
                  <c:ptCount val="21"/>
                  <c:pt idx="0">
                    <c:v>6.1599250936329619E-2</c:v>
                  </c:pt>
                  <c:pt idx="1">
                    <c:v>7.1235294117647063E-2</c:v>
                  </c:pt>
                  <c:pt idx="2">
                    <c:v>4.5893842887473446E-2</c:v>
                  </c:pt>
                  <c:pt idx="3">
                    <c:v>8.9846153846153853E-2</c:v>
                  </c:pt>
                  <c:pt idx="4">
                    <c:v>9.0417322834645764E-2</c:v>
                  </c:pt>
                  <c:pt idx="5">
                    <c:v>0.10387096774193549</c:v>
                  </c:pt>
                  <c:pt idx="6">
                    <c:v>0.15580487804878046</c:v>
                  </c:pt>
                  <c:pt idx="7">
                    <c:v>5.121739130434777E-2</c:v>
                  </c:pt>
                  <c:pt idx="8">
                    <c:v>0</c:v>
                  </c:pt>
                  <c:pt idx="9">
                    <c:v>0.1797894736842105</c:v>
                  </c:pt>
                  <c:pt idx="10">
                    <c:v>0.22950000000000001</c:v>
                  </c:pt>
                  <c:pt idx="11">
                    <c:v>0.154</c:v>
                  </c:pt>
                  <c:pt idx="12">
                    <c:v>0.183</c:v>
                  </c:pt>
                  <c:pt idx="13">
                    <c:v>0.41128571428571431</c:v>
                  </c:pt>
                  <c:pt idx="14">
                    <c:v>0.19195238095238093</c:v>
                  </c:pt>
                  <c:pt idx="15">
                    <c:v>0.1215</c:v>
                  </c:pt>
                  <c:pt idx="16">
                    <c:v>0.17899999999999999</c:v>
                  </c:pt>
                  <c:pt idx="17">
                    <c:v>0.23699999999999999</c:v>
                  </c:pt>
                  <c:pt idx="18">
                    <c:v>0.22742857142857142</c:v>
                  </c:pt>
                  <c:pt idx="19">
                    <c:v>0.12614285714285711</c:v>
                  </c:pt>
                  <c:pt idx="20">
                    <c:v>5.9518218623481778E-2</c:v>
                  </c:pt>
                </c:numCache>
              </c:numRef>
            </c:minus>
          </c:errBars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0.52059925093632964</c:v>
                </c:pt>
                <c:pt idx="1">
                  <c:v>0.58823529411764708</c:v>
                </c:pt>
                <c:pt idx="2">
                  <c:v>0.54989384288747345</c:v>
                </c:pt>
                <c:pt idx="3">
                  <c:v>0.55384615384615388</c:v>
                </c:pt>
                <c:pt idx="4">
                  <c:v>0.66141732283464572</c:v>
                </c:pt>
                <c:pt idx="5">
                  <c:v>0.4838709677419355</c:v>
                </c:pt>
                <c:pt idx="6">
                  <c:v>0.48780487804878048</c:v>
                </c:pt>
                <c:pt idx="7">
                  <c:v>0.56521739130434778</c:v>
                </c:pt>
                <c:pt idx="8">
                  <c:v>0</c:v>
                </c:pt>
                <c:pt idx="9">
                  <c:v>0.31578947368421051</c:v>
                </c:pt>
                <c:pt idx="10">
                  <c:v>0.4375</c:v>
                </c:pt>
                <c:pt idx="11">
                  <c:v>0.25</c:v>
                </c:pt>
                <c:pt idx="12">
                  <c:v>0.5</c:v>
                </c:pt>
                <c:pt idx="13">
                  <c:v>0.7142857142857143</c:v>
                </c:pt>
                <c:pt idx="14">
                  <c:v>0.38095238095238093</c:v>
                </c:pt>
                <c:pt idx="15">
                  <c:v>0.3125</c:v>
                </c:pt>
                <c:pt idx="16">
                  <c:v>0.375</c:v>
                </c:pt>
                <c:pt idx="17">
                  <c:v>0.25</c:v>
                </c:pt>
                <c:pt idx="18">
                  <c:v>0.5714285714285714</c:v>
                </c:pt>
                <c:pt idx="19">
                  <c:v>0.25714285714285712</c:v>
                </c:pt>
                <c:pt idx="20">
                  <c:v>0.37651821862348178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CB-43AC-978C-39006FB60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1"/>
          <c:order val="1"/>
          <c:tx>
            <c:strRef>
              <c:f>Aruandesse2014!$F$3</c:f>
              <c:strCache>
                <c:ptCount val="1"/>
                <c:pt idx="0">
                  <c:v>2014.a. ajuinfarkti ja virvendusarütmiaga pt osakaal, kellele on määratud suukaudne antikoagualantravi 12kuud+1 päev hiljem alates hospitaliseerimisest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Aruandesse2014!$F$7:$F$27</c:f>
              <c:numCache>
                <c:formatCode>0%</c:formatCode>
                <c:ptCount val="21"/>
                <c:pt idx="0">
                  <c:v>0.47970479704797048</c:v>
                </c:pt>
                <c:pt idx="1">
                  <c:v>0.51054852320675104</c:v>
                </c:pt>
                <c:pt idx="2">
                  <c:v>0.49409448818897639</c:v>
                </c:pt>
                <c:pt idx="3">
                  <c:v>0.60169491525423724</c:v>
                </c:pt>
                <c:pt idx="4">
                  <c:v>0.60591133004926112</c:v>
                </c:pt>
                <c:pt idx="5">
                  <c:v>0.38655462184873951</c:v>
                </c:pt>
                <c:pt idx="6">
                  <c:v>0.28846153846153844</c:v>
                </c:pt>
                <c:pt idx="7">
                  <c:v>0.51829268292682928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0.14285714285714285</c:v>
                </c:pt>
                <c:pt idx="11">
                  <c:v>0.47619047619047616</c:v>
                </c:pt>
                <c:pt idx="12">
                  <c:v>0.5714285714285714</c:v>
                </c:pt>
                <c:pt idx="13">
                  <c:v>0.2</c:v>
                </c:pt>
                <c:pt idx="14">
                  <c:v>0.26315789473684209</c:v>
                </c:pt>
                <c:pt idx="15">
                  <c:v>0.36363636363636365</c:v>
                </c:pt>
                <c:pt idx="16">
                  <c:v>0.47222222222222221</c:v>
                </c:pt>
                <c:pt idx="17">
                  <c:v>0.33333333333333331</c:v>
                </c:pt>
                <c:pt idx="18">
                  <c:v>0.57894736842105265</c:v>
                </c:pt>
                <c:pt idx="19">
                  <c:v>0.4107142857142857</c:v>
                </c:pt>
                <c:pt idx="20">
                  <c:v>0.390625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2CB-43AC-978C-39006FB60576}"/>
            </c:ext>
          </c:extLst>
        </c:ser>
        <c:ser>
          <c:idx val="4"/>
          <c:order val="2"/>
          <c:tx>
            <c:v>2014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Aruandesse2014!$G$7:$G$27</c:f>
              <c:numCache>
                <c:formatCode>0.0%</c:formatCode>
                <c:ptCount val="21"/>
                <c:pt idx="0">
                  <c:v>0.48248407643312102</c:v>
                </c:pt>
                <c:pt idx="1">
                  <c:v>0.48248407643312102</c:v>
                </c:pt>
                <c:pt idx="2">
                  <c:v>0.48248407643312102</c:v>
                </c:pt>
                <c:pt idx="3">
                  <c:v>0.48248407643312102</c:v>
                </c:pt>
                <c:pt idx="4">
                  <c:v>0.48248407643312102</c:v>
                </c:pt>
                <c:pt idx="5">
                  <c:v>0.48248407643312102</c:v>
                </c:pt>
                <c:pt idx="6">
                  <c:v>0.48248407643312102</c:v>
                </c:pt>
                <c:pt idx="7">
                  <c:v>0.48248407643312102</c:v>
                </c:pt>
                <c:pt idx="8">
                  <c:v>0.48248407643312102</c:v>
                </c:pt>
                <c:pt idx="9">
                  <c:v>0.48248407643312102</c:v>
                </c:pt>
                <c:pt idx="10">
                  <c:v>0.48248407643312102</c:v>
                </c:pt>
                <c:pt idx="11">
                  <c:v>0.48248407643312102</c:v>
                </c:pt>
                <c:pt idx="12">
                  <c:v>0.48248407643312102</c:v>
                </c:pt>
                <c:pt idx="13">
                  <c:v>0.48248407643312102</c:v>
                </c:pt>
                <c:pt idx="14">
                  <c:v>0.48248407643312102</c:v>
                </c:pt>
                <c:pt idx="15">
                  <c:v>0.48248407643312102</c:v>
                </c:pt>
                <c:pt idx="16">
                  <c:v>0.48248407643312102</c:v>
                </c:pt>
                <c:pt idx="17">
                  <c:v>0.48248407643312102</c:v>
                </c:pt>
                <c:pt idx="18">
                  <c:v>0.48248407643312102</c:v>
                </c:pt>
                <c:pt idx="19">
                  <c:v>0.48248407643312102</c:v>
                </c:pt>
                <c:pt idx="20">
                  <c:v>0.48248407643312102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2CB-43AC-978C-39006FB60576}"/>
            </c:ext>
          </c:extLst>
        </c:ser>
        <c:ser>
          <c:idx val="2"/>
          <c:order val="3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Aruandesse2015!$H$7:$H$27</c:f>
              <c:numCache>
                <c:formatCode>0.0%</c:formatCode>
                <c:ptCount val="21"/>
                <c:pt idx="0">
                  <c:v>0.51577998196573493</c:v>
                </c:pt>
                <c:pt idx="1">
                  <c:v>0.51577998196573493</c:v>
                </c:pt>
                <c:pt idx="2">
                  <c:v>0.51577998196573493</c:v>
                </c:pt>
                <c:pt idx="3">
                  <c:v>0.51577998196573493</c:v>
                </c:pt>
                <c:pt idx="4">
                  <c:v>0.51577998196573493</c:v>
                </c:pt>
                <c:pt idx="5">
                  <c:v>0.51577998196573493</c:v>
                </c:pt>
                <c:pt idx="6">
                  <c:v>0.51577998196573493</c:v>
                </c:pt>
                <c:pt idx="7">
                  <c:v>0.51577998196573493</c:v>
                </c:pt>
                <c:pt idx="8">
                  <c:v>0.51577998196573493</c:v>
                </c:pt>
                <c:pt idx="9">
                  <c:v>0.51577998196573493</c:v>
                </c:pt>
                <c:pt idx="10">
                  <c:v>0.51577998196573493</c:v>
                </c:pt>
                <c:pt idx="11">
                  <c:v>0.51577998196573493</c:v>
                </c:pt>
                <c:pt idx="12">
                  <c:v>0.51577998196573493</c:v>
                </c:pt>
                <c:pt idx="13">
                  <c:v>0.51577998196573493</c:v>
                </c:pt>
                <c:pt idx="14">
                  <c:v>0.51577998196573493</c:v>
                </c:pt>
                <c:pt idx="15">
                  <c:v>0.51577998196573493</c:v>
                </c:pt>
                <c:pt idx="16">
                  <c:v>0.51577998196573493</c:v>
                </c:pt>
                <c:pt idx="17">
                  <c:v>0.51577998196573493</c:v>
                </c:pt>
                <c:pt idx="18">
                  <c:v>0.51577998196573493</c:v>
                </c:pt>
                <c:pt idx="19">
                  <c:v>0.51577998196573493</c:v>
                </c:pt>
                <c:pt idx="20">
                  <c:v>0.51577998196573493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2CB-43AC-978C-39006FB60576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Aruandesse2015!$I$7:$I$27</c:f>
              <c:numCache>
                <c:formatCode>0%</c:formatCode>
                <c:ptCount val="2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2CB-43AC-978C-39006FB60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836683978332492E-2"/>
          <c:y val="0.81691708304371946"/>
          <c:w val="0.9836052940190988"/>
          <c:h val="0.18308291695628051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Aruandesse2015!$F$32</c:f>
              <c:strCache>
                <c:ptCount val="1"/>
                <c:pt idx="0">
                  <c:v>2015.a. ajuinfarkti ja virvendusarütmiaga pt osakaal, kellele on määratud suukaudne antikoagualantravi 30 päeva jooksul raviarve lõpust</c:v>
                </c:pt>
              </c:strCache>
            </c:strRef>
          </c:tx>
          <c:spPr>
            <a:solidFill>
              <a:srgbClr val="62BB46"/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B6F-4437-A734-601242392B22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B6F-4437-A734-601242392B22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B6F-4437-A734-601242392B22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2B6F-4437-A734-601242392B22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Aruandesse2015!$M$36:$M$56</c:f>
                <c:numCache>
                  <c:formatCode>General</c:formatCode>
                  <c:ptCount val="21"/>
                  <c:pt idx="0">
                    <c:v>6.0692883895131056E-2</c:v>
                  </c:pt>
                  <c:pt idx="1">
                    <c:v>7.0725490196078433E-2</c:v>
                  </c:pt>
                  <c:pt idx="2">
                    <c:v>4.5815286624203866E-2</c:v>
                  </c:pt>
                  <c:pt idx="3">
                    <c:v>8.576923076923082E-2</c:v>
                  </c:pt>
                  <c:pt idx="4">
                    <c:v>7.0094488188976345E-2</c:v>
                  </c:pt>
                  <c:pt idx="5">
                    <c:v>0.10715053763440863</c:v>
                  </c:pt>
                  <c:pt idx="6">
                    <c:v>0.16048780487804878</c:v>
                  </c:pt>
                  <c:pt idx="7">
                    <c:v>4.9570332480818435E-2</c:v>
                  </c:pt>
                  <c:pt idx="8">
                    <c:v>0.40600000000000003</c:v>
                  </c:pt>
                  <c:pt idx="9">
                    <c:v>0.25084210526315792</c:v>
                  </c:pt>
                  <c:pt idx="10">
                    <c:v>0.26600000000000001</c:v>
                  </c:pt>
                  <c:pt idx="11">
                    <c:v>0.24300000000000005</c:v>
                  </c:pt>
                  <c:pt idx="12">
                    <c:v>0.18733333333333335</c:v>
                  </c:pt>
                  <c:pt idx="13">
                    <c:v>0.36942857142857149</c:v>
                  </c:pt>
                  <c:pt idx="14">
                    <c:v>0.23728571428571432</c:v>
                  </c:pt>
                  <c:pt idx="15">
                    <c:v>0.14600000000000002</c:v>
                  </c:pt>
                  <c:pt idx="16">
                    <c:v>0.19633333333333336</c:v>
                  </c:pt>
                  <c:pt idx="17">
                    <c:v>0.60399999999999998</c:v>
                  </c:pt>
                  <c:pt idx="18">
                    <c:v>0.21219047619047615</c:v>
                  </c:pt>
                  <c:pt idx="19">
                    <c:v>0.16814285714285715</c:v>
                  </c:pt>
                  <c:pt idx="20">
                    <c:v>6.4433198380566825E-2</c:v>
                  </c:pt>
                </c:numCache>
              </c:numRef>
            </c:plus>
            <c:minus>
              <c:numRef>
                <c:f>Aruandesse2015!$L$36:$L$56</c:f>
                <c:numCache>
                  <c:formatCode>General</c:formatCode>
                  <c:ptCount val="21"/>
                  <c:pt idx="0">
                    <c:v>6.1307116104868942E-2</c:v>
                  </c:pt>
                  <c:pt idx="1">
                    <c:v>6.8274509803921579E-2</c:v>
                  </c:pt>
                  <c:pt idx="2">
                    <c:v>4.618471337579616E-2</c:v>
                  </c:pt>
                  <c:pt idx="3">
                    <c:v>8.9230769230769225E-2</c:v>
                  </c:pt>
                  <c:pt idx="4">
                    <c:v>8.5705511811023594E-2</c:v>
                  </c:pt>
                  <c:pt idx="5">
                    <c:v>9.884946236559139E-2</c:v>
                  </c:pt>
                  <c:pt idx="6">
                    <c:v>0.10851219512195122</c:v>
                  </c:pt>
                  <c:pt idx="7">
                    <c:v>5.0429667519181542E-2</c:v>
                  </c:pt>
                  <c:pt idx="8">
                    <c:v>0.40500000000000003</c:v>
                  </c:pt>
                  <c:pt idx="9">
                    <c:v>0.16215789473684208</c:v>
                  </c:pt>
                  <c:pt idx="10">
                    <c:v>0.21199999999999999</c:v>
                  </c:pt>
                  <c:pt idx="11">
                    <c:v>0.17199999999999999</c:v>
                  </c:pt>
                  <c:pt idx="12">
                    <c:v>0.1786666666666667</c:v>
                  </c:pt>
                  <c:pt idx="13">
                    <c:v>0.31057142857142855</c:v>
                  </c:pt>
                  <c:pt idx="14">
                    <c:v>0.1637142857142857</c:v>
                  </c:pt>
                  <c:pt idx="15">
                    <c:v>0.14600000000000002</c:v>
                  </c:pt>
                  <c:pt idx="16">
                    <c:v>0.20966666666666661</c:v>
                  </c:pt>
                  <c:pt idx="17">
                    <c:v>0</c:v>
                  </c:pt>
                  <c:pt idx="18">
                    <c:v>0.22080952380952384</c:v>
                  </c:pt>
                  <c:pt idx="19">
                    <c:v>8.8857142857142857E-2</c:v>
                  </c:pt>
                  <c:pt idx="20">
                    <c:v>6.0566801619433175E-2</c:v>
                  </c:pt>
                </c:numCache>
              </c:numRef>
            </c:minus>
          </c:errBars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Aruandesse2015!$F$36:$F$56</c:f>
              <c:numCache>
                <c:formatCode>0%</c:formatCode>
                <c:ptCount val="21"/>
                <c:pt idx="0">
                  <c:v>0.55430711610486894</c:v>
                </c:pt>
                <c:pt idx="1">
                  <c:v>0.43627450980392157</c:v>
                </c:pt>
                <c:pt idx="2">
                  <c:v>0.50318471337579618</c:v>
                </c:pt>
                <c:pt idx="3">
                  <c:v>0.56923076923076921</c:v>
                </c:pt>
                <c:pt idx="4">
                  <c:v>0.75590551181102361</c:v>
                </c:pt>
                <c:pt idx="5">
                  <c:v>0.39784946236559138</c:v>
                </c:pt>
                <c:pt idx="6">
                  <c:v>0.21951219512195122</c:v>
                </c:pt>
                <c:pt idx="7">
                  <c:v>0.55242966751918154</c:v>
                </c:pt>
                <c:pt idx="8">
                  <c:v>0.5</c:v>
                </c:pt>
                <c:pt idx="9">
                  <c:v>0.26315789473684209</c:v>
                </c:pt>
                <c:pt idx="10">
                  <c:v>0.375</c:v>
                </c:pt>
                <c:pt idx="11">
                  <c:v>0.3</c:v>
                </c:pt>
                <c:pt idx="12">
                  <c:v>0.46666666666666667</c:v>
                </c:pt>
                <c:pt idx="13">
                  <c:v>0.42857142857142855</c:v>
                </c:pt>
                <c:pt idx="14">
                  <c:v>0.2857142857142857</c:v>
                </c:pt>
                <c:pt idx="15">
                  <c:v>0.5</c:v>
                </c:pt>
                <c:pt idx="16">
                  <c:v>0.54166666666666663</c:v>
                </c:pt>
                <c:pt idx="17">
                  <c:v>0</c:v>
                </c:pt>
                <c:pt idx="18">
                  <c:v>0.52380952380952384</c:v>
                </c:pt>
                <c:pt idx="19">
                  <c:v>0.14285714285714285</c:v>
                </c:pt>
                <c:pt idx="20">
                  <c:v>0.38056680161943318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6F-4437-A734-601242392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Aruandesse2015!$H$36:$H$56</c:f>
              <c:numCache>
                <c:formatCode>0%</c:formatCode>
                <c:ptCount val="21"/>
                <c:pt idx="0">
                  <c:v>0.49323715058611362</c:v>
                </c:pt>
                <c:pt idx="1">
                  <c:v>0.49323715058611362</c:v>
                </c:pt>
                <c:pt idx="2">
                  <c:v>0.49323715058611362</c:v>
                </c:pt>
                <c:pt idx="3">
                  <c:v>0.49323715058611362</c:v>
                </c:pt>
                <c:pt idx="4">
                  <c:v>0.49323715058611362</c:v>
                </c:pt>
                <c:pt idx="5">
                  <c:v>0.49323715058611362</c:v>
                </c:pt>
                <c:pt idx="6">
                  <c:v>0.49323715058611362</c:v>
                </c:pt>
                <c:pt idx="7">
                  <c:v>0.49323715058611362</c:v>
                </c:pt>
                <c:pt idx="8">
                  <c:v>0.49323715058611362</c:v>
                </c:pt>
                <c:pt idx="9">
                  <c:v>0.49323715058611362</c:v>
                </c:pt>
                <c:pt idx="10">
                  <c:v>0.49323715058611362</c:v>
                </c:pt>
                <c:pt idx="11">
                  <c:v>0.49323715058611362</c:v>
                </c:pt>
                <c:pt idx="12">
                  <c:v>0.49323715058611362</c:v>
                </c:pt>
                <c:pt idx="13">
                  <c:v>0.49323715058611362</c:v>
                </c:pt>
                <c:pt idx="14">
                  <c:v>0.49323715058611362</c:v>
                </c:pt>
                <c:pt idx="15">
                  <c:v>0.49323715058611362</c:v>
                </c:pt>
                <c:pt idx="16">
                  <c:v>0.49323715058611362</c:v>
                </c:pt>
                <c:pt idx="17">
                  <c:v>0.49323715058611362</c:v>
                </c:pt>
                <c:pt idx="18">
                  <c:v>0.49323715058611362</c:v>
                </c:pt>
                <c:pt idx="19">
                  <c:v>0.49323715058611362</c:v>
                </c:pt>
                <c:pt idx="20">
                  <c:v>0.49323715058611362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B6F-4437-A734-601242392B22}"/>
            </c:ext>
          </c:extLst>
        </c:ser>
        <c:ser>
          <c:idx val="0"/>
          <c:order val="2"/>
          <c:tx>
            <c:strRef>
              <c:f>Aruandesse2014!$F$32</c:f>
              <c:strCache>
                <c:ptCount val="1"/>
                <c:pt idx="0">
                  <c:v>2014.a. ajuinfarkti ja virvendusarütmiaga pt osakaal, kellele on määratud suukaudne antikoagualantravi 30 päeva jooksul raviarve lõpust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Aruandesse2014!$F$36:$F$56</c:f>
              <c:numCache>
                <c:formatCode>0%</c:formatCode>
                <c:ptCount val="21"/>
                <c:pt idx="0">
                  <c:v>0.51291512915129156</c:v>
                </c:pt>
                <c:pt idx="1">
                  <c:v>0.44303797468354428</c:v>
                </c:pt>
                <c:pt idx="2">
                  <c:v>0.48031496062992124</c:v>
                </c:pt>
                <c:pt idx="3">
                  <c:v>0.61016949152542377</c:v>
                </c:pt>
                <c:pt idx="4">
                  <c:v>0.73891625615763545</c:v>
                </c:pt>
                <c:pt idx="5">
                  <c:v>0.47899159663865548</c:v>
                </c:pt>
                <c:pt idx="6">
                  <c:v>0.17307692307692307</c:v>
                </c:pt>
                <c:pt idx="7">
                  <c:v>0.58536585365853655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0.2857142857142857</c:v>
                </c:pt>
                <c:pt idx="11">
                  <c:v>0.38095238095238093</c:v>
                </c:pt>
                <c:pt idx="12">
                  <c:v>0.47619047619047616</c:v>
                </c:pt>
                <c:pt idx="13">
                  <c:v>0.3</c:v>
                </c:pt>
                <c:pt idx="14">
                  <c:v>0.36842105263157893</c:v>
                </c:pt>
                <c:pt idx="15">
                  <c:v>0.27272727272727271</c:v>
                </c:pt>
                <c:pt idx="16">
                  <c:v>0.55555555555555558</c:v>
                </c:pt>
                <c:pt idx="17">
                  <c:v>0</c:v>
                </c:pt>
                <c:pt idx="18">
                  <c:v>0.31578947368421051</c:v>
                </c:pt>
                <c:pt idx="19">
                  <c:v>0.26785714285714285</c:v>
                </c:pt>
                <c:pt idx="20">
                  <c:v>0.33984375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6F-4437-A734-601242392B22}"/>
            </c:ext>
          </c:extLst>
        </c:ser>
        <c:ser>
          <c:idx val="1"/>
          <c:order val="3"/>
          <c:tx>
            <c:v>2014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Aruandesse2014!$G$36:$G$56</c:f>
              <c:numCache>
                <c:formatCode>0%</c:formatCode>
                <c:ptCount val="21"/>
                <c:pt idx="0">
                  <c:v>0.49283439490445857</c:v>
                </c:pt>
                <c:pt idx="1">
                  <c:v>0.49283439490445857</c:v>
                </c:pt>
                <c:pt idx="2">
                  <c:v>0.49283439490445857</c:v>
                </c:pt>
                <c:pt idx="3">
                  <c:v>0.49283439490445857</c:v>
                </c:pt>
                <c:pt idx="4">
                  <c:v>0.49283439490445857</c:v>
                </c:pt>
                <c:pt idx="5">
                  <c:v>0.49283439490445857</c:v>
                </c:pt>
                <c:pt idx="6">
                  <c:v>0.49283439490445857</c:v>
                </c:pt>
                <c:pt idx="7">
                  <c:v>0.49283439490445857</c:v>
                </c:pt>
                <c:pt idx="8">
                  <c:v>0.49283439490445857</c:v>
                </c:pt>
                <c:pt idx="9">
                  <c:v>0.49283439490445857</c:v>
                </c:pt>
                <c:pt idx="10">
                  <c:v>0.49283439490445857</c:v>
                </c:pt>
                <c:pt idx="11">
                  <c:v>0.49283439490445857</c:v>
                </c:pt>
                <c:pt idx="12">
                  <c:v>0.49283439490445857</c:v>
                </c:pt>
                <c:pt idx="13">
                  <c:v>0.49283439490445857</c:v>
                </c:pt>
                <c:pt idx="14">
                  <c:v>0.49283439490445857</c:v>
                </c:pt>
                <c:pt idx="15">
                  <c:v>0.49283439490445857</c:v>
                </c:pt>
                <c:pt idx="16">
                  <c:v>0.49283439490445857</c:v>
                </c:pt>
                <c:pt idx="17">
                  <c:v>0.49283439490445857</c:v>
                </c:pt>
                <c:pt idx="18">
                  <c:v>0.49283439490445857</c:v>
                </c:pt>
                <c:pt idx="19">
                  <c:v>0.49283439490445857</c:v>
                </c:pt>
                <c:pt idx="20">
                  <c:v>0.49283439490445857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B6F-4437-A734-601242392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021097046413502E-2"/>
          <c:y val="0.82535509394120565"/>
          <c:w val="0.95409880726934448"/>
          <c:h val="0.1746449060587943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Aruandesse2014!$F$3:$F$6</c:f>
              <c:strCache>
                <c:ptCount val="4"/>
                <c:pt idx="0">
                  <c:v>2014.a. ajuinfarkti ja virvendusarütmiaga pt osakaal, kellele on määratud suukaudne antikoagualantravi 12kuud+1 päev hiljem alates hospitaliseerimisest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BA43-4721-BD17-3996B21CF4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0B-40CB-A942-A3ACADF2E4BA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A43-4721-BD17-3996B21CF44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0B-40CB-A942-A3ACADF2E4BA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190B-40CB-A942-A3ACADF2E4BA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0B-40CB-A942-A3ACADF2E4BA}"/>
              </c:ext>
            </c:extLst>
          </c:dPt>
          <c:cat>
            <c:multiLvlStrRef>
              <c:f>Aruandesse2014!$A$7:$C$27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Aruandesse2014!$F$7:$F$27</c:f>
              <c:numCache>
                <c:formatCode>0%</c:formatCode>
                <c:ptCount val="21"/>
                <c:pt idx="0">
                  <c:v>0.47970479704797048</c:v>
                </c:pt>
                <c:pt idx="1">
                  <c:v>0.51054852320675104</c:v>
                </c:pt>
                <c:pt idx="2">
                  <c:v>0.49409448818897639</c:v>
                </c:pt>
                <c:pt idx="3">
                  <c:v>0.60169491525423724</c:v>
                </c:pt>
                <c:pt idx="4">
                  <c:v>0.60591133004926112</c:v>
                </c:pt>
                <c:pt idx="5">
                  <c:v>0.38655462184873951</c:v>
                </c:pt>
                <c:pt idx="6">
                  <c:v>0.28846153846153844</c:v>
                </c:pt>
                <c:pt idx="7">
                  <c:v>0.51829268292682928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0.14285714285714285</c:v>
                </c:pt>
                <c:pt idx="11">
                  <c:v>0.47619047619047616</c:v>
                </c:pt>
                <c:pt idx="12">
                  <c:v>0.5714285714285714</c:v>
                </c:pt>
                <c:pt idx="13">
                  <c:v>0.2</c:v>
                </c:pt>
                <c:pt idx="14">
                  <c:v>0.26315789473684209</c:v>
                </c:pt>
                <c:pt idx="15">
                  <c:v>0.36363636363636365</c:v>
                </c:pt>
                <c:pt idx="16">
                  <c:v>0.47222222222222221</c:v>
                </c:pt>
                <c:pt idx="17">
                  <c:v>0.33333333333333331</c:v>
                </c:pt>
                <c:pt idx="18">
                  <c:v>0.57894736842105265</c:v>
                </c:pt>
                <c:pt idx="19">
                  <c:v>0.4107142857142857</c:v>
                </c:pt>
                <c:pt idx="20">
                  <c:v>0.390625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0B-40CB-A942-A3ACADF2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763040"/>
        <c:axId val="135763600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Aruandesse2014!$G$7:$G$27</c:f>
              <c:numCache>
                <c:formatCode>0.0%</c:formatCode>
                <c:ptCount val="21"/>
                <c:pt idx="0">
                  <c:v>0.48248407643312102</c:v>
                </c:pt>
                <c:pt idx="1">
                  <c:v>0.48248407643312102</c:v>
                </c:pt>
                <c:pt idx="2">
                  <c:v>0.48248407643312102</c:v>
                </c:pt>
                <c:pt idx="3">
                  <c:v>0.48248407643312102</c:v>
                </c:pt>
                <c:pt idx="4">
                  <c:v>0.48248407643312102</c:v>
                </c:pt>
                <c:pt idx="5">
                  <c:v>0.48248407643312102</c:v>
                </c:pt>
                <c:pt idx="6">
                  <c:v>0.48248407643312102</c:v>
                </c:pt>
                <c:pt idx="7">
                  <c:v>0.48248407643312102</c:v>
                </c:pt>
                <c:pt idx="8">
                  <c:v>0.48248407643312102</c:v>
                </c:pt>
                <c:pt idx="9">
                  <c:v>0.48248407643312102</c:v>
                </c:pt>
                <c:pt idx="10">
                  <c:v>0.48248407643312102</c:v>
                </c:pt>
                <c:pt idx="11">
                  <c:v>0.48248407643312102</c:v>
                </c:pt>
                <c:pt idx="12">
                  <c:v>0.48248407643312102</c:v>
                </c:pt>
                <c:pt idx="13">
                  <c:v>0.48248407643312102</c:v>
                </c:pt>
                <c:pt idx="14">
                  <c:v>0.48248407643312102</c:v>
                </c:pt>
                <c:pt idx="15">
                  <c:v>0.48248407643312102</c:v>
                </c:pt>
                <c:pt idx="16">
                  <c:v>0.48248407643312102</c:v>
                </c:pt>
                <c:pt idx="17">
                  <c:v>0.48248407643312102</c:v>
                </c:pt>
                <c:pt idx="18">
                  <c:v>0.48248407643312102</c:v>
                </c:pt>
                <c:pt idx="19">
                  <c:v>0.48248407643312102</c:v>
                </c:pt>
                <c:pt idx="20">
                  <c:v>0.48248407643312102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0B-40CB-A942-A3ACADF2E4BA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Aruandesse2014!$A$7:$C$27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Aruandesse2014!$H$7:$H$27</c:f>
              <c:numCache>
                <c:formatCode>0%</c:formatCode>
                <c:ptCount val="2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AB-4616-A8A0-633AFDE8F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3040"/>
        <c:axId val="135763600"/>
      </c:lineChart>
      <c:catAx>
        <c:axId val="1357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600"/>
        <c:crosses val="autoZero"/>
        <c:auto val="1"/>
        <c:lblAlgn val="ctr"/>
        <c:lblOffset val="100"/>
        <c:noMultiLvlLbl val="0"/>
      </c:catAx>
      <c:valAx>
        <c:axId val="1357636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5763040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021097046413502E-2"/>
          <c:y val="0.85120329232588943"/>
          <c:w val="0.92828682016013842"/>
          <c:h val="0.14879670767411057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Aruandesse2014!$F$32</c:f>
              <c:strCache>
                <c:ptCount val="1"/>
                <c:pt idx="0">
                  <c:v>2014.a. ajuinfarkti ja virvendusarütmiaga pt osakaal, kellele on määratud suukaudne antikoagualantravi 30 päeva jooksul raviarve lõpust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B3A-4698-8A18-587CD0FBD467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1B3A-4698-8A18-587CD0FBD467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B3A-4698-8A18-587CD0FBD467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B3A-4698-8A18-587CD0FBD467}"/>
              </c:ext>
            </c:extLst>
          </c:dPt>
          <c:cat>
            <c:multiLvlStrRef>
              <c:f>Aruandesse2014!$A$36:$C$56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Aruandesse2014!$F$36:$F$56</c:f>
              <c:numCache>
                <c:formatCode>0%</c:formatCode>
                <c:ptCount val="21"/>
                <c:pt idx="0">
                  <c:v>0.51291512915129156</c:v>
                </c:pt>
                <c:pt idx="1">
                  <c:v>0.44303797468354428</c:v>
                </c:pt>
                <c:pt idx="2">
                  <c:v>0.48031496062992124</c:v>
                </c:pt>
                <c:pt idx="3">
                  <c:v>0.61016949152542377</c:v>
                </c:pt>
                <c:pt idx="4">
                  <c:v>0.73891625615763545</c:v>
                </c:pt>
                <c:pt idx="5">
                  <c:v>0.47899159663865548</c:v>
                </c:pt>
                <c:pt idx="6">
                  <c:v>0.17307692307692307</c:v>
                </c:pt>
                <c:pt idx="7">
                  <c:v>0.58536585365853655</c:v>
                </c:pt>
                <c:pt idx="8">
                  <c:v>0.14285714285714285</c:v>
                </c:pt>
                <c:pt idx="9">
                  <c:v>0.23529411764705882</c:v>
                </c:pt>
                <c:pt idx="10">
                  <c:v>0.2857142857142857</c:v>
                </c:pt>
                <c:pt idx="11">
                  <c:v>0.38095238095238093</c:v>
                </c:pt>
                <c:pt idx="12">
                  <c:v>0.47619047619047616</c:v>
                </c:pt>
                <c:pt idx="13">
                  <c:v>0.3</c:v>
                </c:pt>
                <c:pt idx="14">
                  <c:v>0.36842105263157893</c:v>
                </c:pt>
                <c:pt idx="15">
                  <c:v>0.27272727272727271</c:v>
                </c:pt>
                <c:pt idx="16">
                  <c:v>0.55555555555555558</c:v>
                </c:pt>
                <c:pt idx="17">
                  <c:v>0</c:v>
                </c:pt>
                <c:pt idx="18">
                  <c:v>0.31578947368421051</c:v>
                </c:pt>
                <c:pt idx="19">
                  <c:v>0.26785714285714285</c:v>
                </c:pt>
                <c:pt idx="20">
                  <c:v>0.33984375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3A-4698-8A18-587CD0FBD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5652832"/>
        <c:axId val="215653392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Aruandesse2014!$A$36:$C$56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Aruandesse2014!$G$36:$G$56</c:f>
              <c:numCache>
                <c:formatCode>0%</c:formatCode>
                <c:ptCount val="21"/>
                <c:pt idx="0">
                  <c:v>0.49283439490445857</c:v>
                </c:pt>
                <c:pt idx="1">
                  <c:v>0.49283439490445857</c:v>
                </c:pt>
                <c:pt idx="2">
                  <c:v>0.49283439490445857</c:v>
                </c:pt>
                <c:pt idx="3">
                  <c:v>0.49283439490445857</c:v>
                </c:pt>
                <c:pt idx="4">
                  <c:v>0.49283439490445857</c:v>
                </c:pt>
                <c:pt idx="5">
                  <c:v>0.49283439490445857</c:v>
                </c:pt>
                <c:pt idx="6">
                  <c:v>0.49283439490445857</c:v>
                </c:pt>
                <c:pt idx="7">
                  <c:v>0.49283439490445857</c:v>
                </c:pt>
                <c:pt idx="8">
                  <c:v>0.49283439490445857</c:v>
                </c:pt>
                <c:pt idx="9">
                  <c:v>0.49283439490445857</c:v>
                </c:pt>
                <c:pt idx="10">
                  <c:v>0.49283439490445857</c:v>
                </c:pt>
                <c:pt idx="11">
                  <c:v>0.49283439490445857</c:v>
                </c:pt>
                <c:pt idx="12">
                  <c:v>0.49283439490445857</c:v>
                </c:pt>
                <c:pt idx="13">
                  <c:v>0.49283439490445857</c:v>
                </c:pt>
                <c:pt idx="14">
                  <c:v>0.49283439490445857</c:v>
                </c:pt>
                <c:pt idx="15">
                  <c:v>0.49283439490445857</c:v>
                </c:pt>
                <c:pt idx="16">
                  <c:v>0.49283439490445857</c:v>
                </c:pt>
                <c:pt idx="17">
                  <c:v>0.49283439490445857</c:v>
                </c:pt>
                <c:pt idx="18">
                  <c:v>0.49283439490445857</c:v>
                </c:pt>
                <c:pt idx="19">
                  <c:v>0.49283439490445857</c:v>
                </c:pt>
                <c:pt idx="20">
                  <c:v>0.49283439490445857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3A-4698-8A18-587CD0FBD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832"/>
        <c:axId val="215653392"/>
      </c:lineChart>
      <c:catAx>
        <c:axId val="2156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3392"/>
        <c:crosses val="autoZero"/>
        <c:auto val="1"/>
        <c:lblAlgn val="ctr"/>
        <c:lblOffset val="100"/>
        <c:noMultiLvlLbl val="0"/>
      </c:catAx>
      <c:valAx>
        <c:axId val="2156533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5652832"/>
        <c:crosses val="autoZero"/>
        <c:crossBetween val="between"/>
        <c:minorUnit val="0.1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021097046413502E-2"/>
          <c:y val="0.85120329232588943"/>
          <c:w val="0.92828682016013842"/>
          <c:h val="0.14879670767411057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561975</xdr:colOff>
      <xdr:row>32</xdr:row>
      <xdr:rowOff>85724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048375" cy="61912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 7: Osakaal ajuinfarkti ja kodade virvendusarütmiaga patsientidest,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kellele on määratud suukaudne antikoagulantravi 12 kuu+1 päev hiljem alates akuutsest ajuinfraktist.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Osakaal ajuinfarkti ja kodade virvendusarütmiaga patsientidest, kellele on määratud püsiv suukaudne antikoagulantravi 12 kuu+1 päev hiljem alates akuutsest ajuinfraktist.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periood: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01.01.-31.12.2015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Valim sisaldab raviarveid, millel on märgitud vältimatu arstiabi osutamise tunnus.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Antikoagulantravi retsepti kirjutamise kuupäev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I63.0-I63.9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Kaasuv diagnoos I48 mittevalvulaarne kodade virvendusartütmia (paroksüsmaalne või permanentne)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Arvestuse alguseks on hospitaliseerimise kuupäev. 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vanus: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alates 19. eluaastast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Valim ei sisalda patsiente, kes on surnud 14. päeva jooksul (k.a) hospidaliseerimisest.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 korduval ravijuhul on arvesse võetud aasta esimest ravijuhtu.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Retseptikeskusest kogutavad andmed: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Toimeained: dabigatraan, rivaroksabaan, apiksabaan või varfariin (ATC koodid) 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12 kuud + 1 päev hiljem peale hospitaliseerimist on patsiendil olemas Retseptikeskuses aktiivne antikoagulantravi retsept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ajuinfakrti ja kodade virvendusarütmiaga patsientide osakaalu, kellele on määratud püsiv suukaudne antikoagulantavi 12 kuud +1 päev hiljem alates aktuutsest ajuinfarktist.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Indikaator ei mõõda patsiendi raviskeemi järgimist, st määratud ravi tegelikku manustamist,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kuid arvestatud on välja kirjutamisel retsepti kordsusega (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mittenarkootilise ravimi retsept on kehtiv 60 päeva ja korduvretsept 180 päeva pärast väljakirjutamist).</a:t>
          </a:r>
        </a:p>
        <a:p>
          <a:pPr algn="l"/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1</xdr:row>
      <xdr:rowOff>152400</xdr:rowOff>
    </xdr:from>
    <xdr:to>
      <xdr:col>17</xdr:col>
      <xdr:colOff>323849</xdr:colOff>
      <xdr:row>28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EFDBB3-5E55-48FE-8FAC-1CE46C701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257174</xdr:colOff>
      <xdr:row>30</xdr:row>
      <xdr:rowOff>333375</xdr:rowOff>
    </xdr:from>
    <xdr:to>
      <xdr:col>16</xdr:col>
      <xdr:colOff>533400</xdr:colOff>
      <xdr:row>57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6A81EB-7CF4-42BC-B68F-B7918EAC1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9525</xdr:rowOff>
    </xdr:from>
    <xdr:to>
      <xdr:col>17</xdr:col>
      <xdr:colOff>476250</xdr:colOff>
      <xdr:row>27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30</xdr:row>
      <xdr:rowOff>342900</xdr:rowOff>
    </xdr:from>
    <xdr:to>
      <xdr:col>15</xdr:col>
      <xdr:colOff>314325</xdr:colOff>
      <xdr:row>57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0"/>
  <sheetViews>
    <sheetView workbookViewId="0">
      <selection activeCell="O2" sqref="O2"/>
    </sheetView>
  </sheetViews>
  <sheetFormatPr defaultRowHeight="15" x14ac:dyDescent="0.25"/>
  <cols>
    <col min="15" max="15" width="10.140625" bestFit="1" customWidth="1"/>
  </cols>
  <sheetData>
    <row r="2" spans="9:15" x14ac:dyDescent="0.25">
      <c r="O2" s="15"/>
    </row>
    <row r="4" spans="9:15" x14ac:dyDescent="0.25">
      <c r="O4" s="15"/>
    </row>
    <row r="10" spans="9:15" ht="15.75" x14ac:dyDescent="0.25">
      <c r="I10" s="1"/>
    </row>
    <row r="19" spans="1:20" x14ac:dyDescent="0.25">
      <c r="K19" s="12"/>
      <c r="L19" s="3"/>
      <c r="M19" s="3"/>
    </row>
    <row r="20" spans="1:20" x14ac:dyDescent="0.25">
      <c r="K20" s="3"/>
      <c r="L20" s="3"/>
      <c r="M20" s="3"/>
    </row>
    <row r="32" spans="1:20" ht="1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L32" t="s">
        <v>27</v>
      </c>
      <c r="T32" s="14"/>
    </row>
    <row r="33" spans="1:20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T33" s="14"/>
    </row>
    <row r="34" spans="1:20" ht="1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T34" s="14"/>
    </row>
    <row r="35" spans="1:20" ht="15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T35" s="14"/>
    </row>
    <row r="36" spans="1:20" ht="1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T36" s="14"/>
    </row>
    <row r="37" spans="1:20" ht="15" customHeigh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T37" s="14"/>
    </row>
    <row r="38" spans="1:20" ht="15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T38" s="14"/>
    </row>
    <row r="39" spans="1:20" ht="15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T39" s="14"/>
    </row>
    <row r="40" spans="1:20" ht="1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T40" s="14"/>
    </row>
    <row r="41" spans="1:2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T41" s="14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T42" s="14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T43" s="14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T44" s="14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T45" s="14"/>
    </row>
    <row r="46" spans="1:2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L46" s="14"/>
      <c r="M46" s="14"/>
      <c r="N46" s="14"/>
      <c r="O46" s="14"/>
      <c r="P46" s="14"/>
      <c r="Q46" s="14"/>
      <c r="R46" s="14"/>
      <c r="S46" s="14"/>
      <c r="T46" s="14"/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workbookViewId="0">
      <selection activeCell="A31" sqref="A31:H31"/>
    </sheetView>
  </sheetViews>
  <sheetFormatPr defaultRowHeight="15" x14ac:dyDescent="0.25"/>
  <cols>
    <col min="4" max="4" width="19.5703125" customWidth="1"/>
    <col min="5" max="5" width="25.42578125" style="2" customWidth="1"/>
    <col min="6" max="6" width="26.28515625" customWidth="1"/>
    <col min="7" max="7" width="13.7109375" customWidth="1"/>
    <col min="10" max="10" width="11.140625" customWidth="1"/>
    <col min="11" max="11" width="13" customWidth="1"/>
    <col min="12" max="12" width="15" customWidth="1"/>
    <col min="13" max="13" width="16.42578125" customWidth="1"/>
  </cols>
  <sheetData>
    <row r="1" spans="1:23" s="5" customFormat="1" x14ac:dyDescent="0.25">
      <c r="A1" s="27" t="s">
        <v>45</v>
      </c>
      <c r="B1" s="26"/>
      <c r="C1" s="26"/>
      <c r="D1" s="26"/>
      <c r="E1" s="26"/>
      <c r="F1" s="26"/>
      <c r="G1" s="26"/>
      <c r="H1" s="26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  <c r="W1" s="20"/>
    </row>
    <row r="2" spans="1:23" x14ac:dyDescent="0.2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3" ht="15" customHeight="1" x14ac:dyDescent="0.25">
      <c r="A3" s="29" t="s">
        <v>1</v>
      </c>
      <c r="B3" s="30"/>
      <c r="C3" s="35" t="s">
        <v>26</v>
      </c>
      <c r="D3" s="40" t="s">
        <v>30</v>
      </c>
      <c r="E3" s="40" t="s">
        <v>31</v>
      </c>
      <c r="F3" s="40" t="s">
        <v>32</v>
      </c>
      <c r="G3" s="40" t="s">
        <v>40</v>
      </c>
    </row>
    <row r="4" spans="1:23" x14ac:dyDescent="0.25">
      <c r="A4" s="31"/>
      <c r="B4" s="32"/>
      <c r="C4" s="35"/>
      <c r="D4" s="40"/>
      <c r="E4" s="40"/>
      <c r="F4" s="40"/>
      <c r="G4" s="40"/>
    </row>
    <row r="5" spans="1:23" x14ac:dyDescent="0.25">
      <c r="A5" s="31"/>
      <c r="B5" s="32"/>
      <c r="C5" s="35"/>
      <c r="D5" s="40"/>
      <c r="E5" s="40"/>
      <c r="F5" s="40"/>
      <c r="G5" s="40"/>
      <c r="L5" s="5"/>
      <c r="M5" s="6"/>
    </row>
    <row r="6" spans="1:23" ht="60" x14ac:dyDescent="0.25">
      <c r="A6" s="31"/>
      <c r="B6" s="32"/>
      <c r="C6" s="35"/>
      <c r="D6" s="40"/>
      <c r="E6" s="40"/>
      <c r="F6" s="40"/>
      <c r="G6" s="40"/>
      <c r="J6" s="28" t="s">
        <v>41</v>
      </c>
      <c r="K6" s="28" t="s">
        <v>42</v>
      </c>
      <c r="L6" s="28" t="s">
        <v>43</v>
      </c>
      <c r="M6" s="28" t="s">
        <v>44</v>
      </c>
    </row>
    <row r="7" spans="1:23" x14ac:dyDescent="0.25">
      <c r="A7" s="29" t="s">
        <v>2</v>
      </c>
      <c r="B7" s="30"/>
      <c r="C7" s="7" t="s">
        <v>3</v>
      </c>
      <c r="D7" s="8">
        <v>267</v>
      </c>
      <c r="E7" s="8">
        <v>139</v>
      </c>
      <c r="F7" s="23">
        <v>0.52059925093632964</v>
      </c>
      <c r="G7" s="23" t="str">
        <f>J7*100&amp;-K7*100&amp;"%"</f>
        <v>45,9-58,2%</v>
      </c>
      <c r="H7" s="18">
        <f>$F$28</f>
        <v>0.51577998196573493</v>
      </c>
      <c r="I7" s="21">
        <v>0.75</v>
      </c>
      <c r="J7" s="17">
        <v>0.45900000000000002</v>
      </c>
      <c r="K7" s="17">
        <v>0.58199999999999996</v>
      </c>
      <c r="L7" s="17">
        <f>F7-J7</f>
        <v>6.1599250936329619E-2</v>
      </c>
      <c r="M7" s="17">
        <f>K7-F7</f>
        <v>6.1400749063670323E-2</v>
      </c>
    </row>
    <row r="8" spans="1:23" x14ac:dyDescent="0.25">
      <c r="A8" s="31"/>
      <c r="B8" s="32"/>
      <c r="C8" s="9" t="s">
        <v>4</v>
      </c>
      <c r="D8" s="8">
        <v>204</v>
      </c>
      <c r="E8" s="8">
        <v>120</v>
      </c>
      <c r="F8" s="23">
        <v>0.58823529411764708</v>
      </c>
      <c r="G8" s="23" t="str">
        <f t="shared" ref="G8:G28" si="0">J8*100&amp;-K8*100&amp;"%"</f>
        <v>51,7-65,6%</v>
      </c>
      <c r="H8" s="18">
        <f t="shared" ref="H8:H27" si="1">$F$28</f>
        <v>0.51577998196573493</v>
      </c>
      <c r="I8" s="21">
        <v>0.75</v>
      </c>
      <c r="J8" s="17">
        <v>0.51700000000000002</v>
      </c>
      <c r="K8" s="17">
        <v>0.65600000000000003</v>
      </c>
      <c r="L8" s="17">
        <f t="shared" ref="L8:L28" si="2">F8-J8</f>
        <v>7.1235294117647063E-2</v>
      </c>
      <c r="M8" s="17">
        <f t="shared" ref="M8:M28" si="3">K8-F8</f>
        <v>6.7764705882352949E-2</v>
      </c>
    </row>
    <row r="9" spans="1:23" x14ac:dyDescent="0.25">
      <c r="A9" s="33"/>
      <c r="B9" s="34"/>
      <c r="C9" s="10" t="s">
        <v>5</v>
      </c>
      <c r="D9" s="16">
        <v>471</v>
      </c>
      <c r="E9" s="16">
        <v>259</v>
      </c>
      <c r="F9" s="24">
        <v>0.54989384288747345</v>
      </c>
      <c r="G9" s="24" t="str">
        <f t="shared" si="0"/>
        <v>50,4-59,5%</v>
      </c>
      <c r="H9" s="18">
        <f t="shared" si="1"/>
        <v>0.51577998196573493</v>
      </c>
      <c r="I9" s="21">
        <v>0.75</v>
      </c>
      <c r="J9" s="17">
        <v>0.504</v>
      </c>
      <c r="K9" s="17">
        <v>0.59499999999999997</v>
      </c>
      <c r="L9" s="17">
        <f t="shared" si="2"/>
        <v>4.5893842887473446E-2</v>
      </c>
      <c r="M9" s="17">
        <f t="shared" si="3"/>
        <v>4.5106157112526524E-2</v>
      </c>
    </row>
    <row r="10" spans="1:23" x14ac:dyDescent="0.25">
      <c r="A10" s="35" t="s">
        <v>6</v>
      </c>
      <c r="B10" s="35"/>
      <c r="C10" s="9" t="s">
        <v>7</v>
      </c>
      <c r="D10" s="8">
        <v>130</v>
      </c>
      <c r="E10" s="8">
        <v>72</v>
      </c>
      <c r="F10" s="23">
        <v>0.55384615384615388</v>
      </c>
      <c r="G10" s="23" t="str">
        <f t="shared" si="0"/>
        <v>46,4-64%</v>
      </c>
      <c r="H10" s="18">
        <f t="shared" si="1"/>
        <v>0.51577998196573493</v>
      </c>
      <c r="I10" s="21">
        <v>0.75</v>
      </c>
      <c r="J10" s="17">
        <v>0.46400000000000002</v>
      </c>
      <c r="K10" s="17">
        <v>0.64</v>
      </c>
      <c r="L10" s="17">
        <f t="shared" si="2"/>
        <v>8.9846153846153853E-2</v>
      </c>
      <c r="M10" s="17">
        <f t="shared" si="3"/>
        <v>8.6153846153846136E-2</v>
      </c>
    </row>
    <row r="11" spans="1:23" x14ac:dyDescent="0.25">
      <c r="A11" s="35"/>
      <c r="B11" s="35"/>
      <c r="C11" s="9" t="s">
        <v>8</v>
      </c>
      <c r="D11" s="8">
        <v>127</v>
      </c>
      <c r="E11" s="8">
        <v>84</v>
      </c>
      <c r="F11" s="23">
        <v>0.66141732283464572</v>
      </c>
      <c r="G11" s="23" t="str">
        <f t="shared" si="0"/>
        <v>57,1-74,2%</v>
      </c>
      <c r="H11" s="18">
        <f t="shared" si="1"/>
        <v>0.51577998196573493</v>
      </c>
      <c r="I11" s="21">
        <v>0.75</v>
      </c>
      <c r="J11" s="17">
        <v>0.57099999999999995</v>
      </c>
      <c r="K11" s="17">
        <v>0.74199999999999999</v>
      </c>
      <c r="L11" s="17">
        <f t="shared" si="2"/>
        <v>9.0417322834645764E-2</v>
      </c>
      <c r="M11" s="17">
        <f t="shared" si="3"/>
        <v>8.0582677165354277E-2</v>
      </c>
    </row>
    <row r="12" spans="1:23" x14ac:dyDescent="0.25">
      <c r="A12" s="35"/>
      <c r="B12" s="35"/>
      <c r="C12" s="9" t="s">
        <v>9</v>
      </c>
      <c r="D12" s="8">
        <v>93</v>
      </c>
      <c r="E12" s="8">
        <v>45</v>
      </c>
      <c r="F12" s="23">
        <v>0.4838709677419355</v>
      </c>
      <c r="G12" s="23" t="str">
        <f t="shared" si="0"/>
        <v>38-58,9%</v>
      </c>
      <c r="H12" s="18">
        <f t="shared" si="1"/>
        <v>0.51577998196573493</v>
      </c>
      <c r="I12" s="21">
        <v>0.75</v>
      </c>
      <c r="J12" s="17">
        <v>0.38</v>
      </c>
      <c r="K12" s="17">
        <v>0.58899999999999997</v>
      </c>
      <c r="L12" s="17">
        <f t="shared" si="2"/>
        <v>0.10387096774193549</v>
      </c>
      <c r="M12" s="17">
        <f t="shared" si="3"/>
        <v>0.10512903225806447</v>
      </c>
    </row>
    <row r="13" spans="1:23" x14ac:dyDescent="0.25">
      <c r="A13" s="35"/>
      <c r="B13" s="35"/>
      <c r="C13" s="9" t="s">
        <v>10</v>
      </c>
      <c r="D13" s="8">
        <v>41</v>
      </c>
      <c r="E13" s="8">
        <v>20</v>
      </c>
      <c r="F13" s="23">
        <v>0.48780487804878048</v>
      </c>
      <c r="G13" s="23" t="str">
        <f t="shared" si="0"/>
        <v>33,2-64,6%</v>
      </c>
      <c r="H13" s="18">
        <f t="shared" si="1"/>
        <v>0.51577998196573493</v>
      </c>
      <c r="I13" s="21">
        <v>0.75</v>
      </c>
      <c r="J13" s="17">
        <v>0.33200000000000002</v>
      </c>
      <c r="K13" s="17">
        <v>0.64600000000000002</v>
      </c>
      <c r="L13" s="17">
        <f t="shared" si="2"/>
        <v>0.15580487804878046</v>
      </c>
      <c r="M13" s="17">
        <f t="shared" si="3"/>
        <v>0.15819512195121954</v>
      </c>
    </row>
    <row r="14" spans="1:23" x14ac:dyDescent="0.25">
      <c r="A14" s="35"/>
      <c r="B14" s="35"/>
      <c r="C14" s="10" t="s">
        <v>28</v>
      </c>
      <c r="D14" s="16">
        <v>391</v>
      </c>
      <c r="E14" s="16">
        <v>221</v>
      </c>
      <c r="F14" s="24">
        <v>0.56521739130434778</v>
      </c>
      <c r="G14" s="24" t="str">
        <f t="shared" si="0"/>
        <v>51,4-61,5%</v>
      </c>
      <c r="H14" s="18">
        <f t="shared" si="1"/>
        <v>0.51577998196573493</v>
      </c>
      <c r="I14" s="21">
        <v>0.75</v>
      </c>
      <c r="J14" s="17">
        <v>0.51400000000000001</v>
      </c>
      <c r="K14" s="17">
        <v>0.61499999999999999</v>
      </c>
      <c r="L14" s="17">
        <f t="shared" si="2"/>
        <v>5.121739130434777E-2</v>
      </c>
      <c r="M14" s="17">
        <f t="shared" si="3"/>
        <v>4.9782608695652208E-2</v>
      </c>
    </row>
    <row r="15" spans="1:23" x14ac:dyDescent="0.25">
      <c r="A15" s="35" t="s">
        <v>11</v>
      </c>
      <c r="B15" s="35"/>
      <c r="C15" s="9" t="s">
        <v>12</v>
      </c>
      <c r="D15" s="8">
        <v>2</v>
      </c>
      <c r="E15" s="8">
        <v>0</v>
      </c>
      <c r="F15" s="23">
        <v>0</v>
      </c>
      <c r="G15" s="23" t="str">
        <f t="shared" si="0"/>
        <v>0-80,2%</v>
      </c>
      <c r="H15" s="18">
        <f t="shared" si="1"/>
        <v>0.51577998196573493</v>
      </c>
      <c r="I15" s="21">
        <v>0.75</v>
      </c>
      <c r="J15" s="17">
        <v>0</v>
      </c>
      <c r="K15" s="17">
        <v>0.80200000000000005</v>
      </c>
      <c r="L15" s="17">
        <f t="shared" si="2"/>
        <v>0</v>
      </c>
      <c r="M15" s="17">
        <f t="shared" si="3"/>
        <v>0.80200000000000005</v>
      </c>
    </row>
    <row r="16" spans="1:23" x14ac:dyDescent="0.25">
      <c r="A16" s="35"/>
      <c r="B16" s="35"/>
      <c r="C16" s="9" t="s">
        <v>13</v>
      </c>
      <c r="D16" s="8">
        <v>19</v>
      </c>
      <c r="E16" s="8">
        <v>6</v>
      </c>
      <c r="F16" s="23">
        <v>0.31578947368421051</v>
      </c>
      <c r="G16" s="23" t="str">
        <f t="shared" si="0"/>
        <v>13,6-56,5%</v>
      </c>
      <c r="H16" s="18">
        <f t="shared" si="1"/>
        <v>0.51577998196573493</v>
      </c>
      <c r="I16" s="21">
        <v>0.75</v>
      </c>
      <c r="J16" s="17">
        <v>0.13600000000000001</v>
      </c>
      <c r="K16" s="17">
        <v>0.56499999999999995</v>
      </c>
      <c r="L16" s="17">
        <f t="shared" si="2"/>
        <v>0.1797894736842105</v>
      </c>
      <c r="M16" s="17">
        <f t="shared" si="3"/>
        <v>0.24921052631578944</v>
      </c>
    </row>
    <row r="17" spans="1:13" x14ac:dyDescent="0.25">
      <c r="A17" s="35"/>
      <c r="B17" s="35"/>
      <c r="C17" s="9" t="s">
        <v>14</v>
      </c>
      <c r="D17" s="8">
        <v>16</v>
      </c>
      <c r="E17" s="8">
        <v>7</v>
      </c>
      <c r="F17" s="23">
        <v>0.4375</v>
      </c>
      <c r="G17" s="23" t="str">
        <f t="shared" si="0"/>
        <v>20,8-69,5%</v>
      </c>
      <c r="H17" s="18">
        <f t="shared" si="1"/>
        <v>0.51577998196573493</v>
      </c>
      <c r="I17" s="21">
        <v>0.75</v>
      </c>
      <c r="J17" s="17">
        <v>0.20799999999999999</v>
      </c>
      <c r="K17" s="17">
        <v>0.69499999999999995</v>
      </c>
      <c r="L17" s="17">
        <f t="shared" si="2"/>
        <v>0.22950000000000001</v>
      </c>
      <c r="M17" s="17">
        <f t="shared" si="3"/>
        <v>0.25749999999999995</v>
      </c>
    </row>
    <row r="18" spans="1:13" x14ac:dyDescent="0.25">
      <c r="A18" s="35"/>
      <c r="B18" s="35"/>
      <c r="C18" s="9" t="s">
        <v>15</v>
      </c>
      <c r="D18" s="8">
        <v>20</v>
      </c>
      <c r="E18" s="8">
        <v>5</v>
      </c>
      <c r="F18" s="23">
        <v>0.25</v>
      </c>
      <c r="G18" s="23" t="str">
        <f t="shared" si="0"/>
        <v>9,6-49,4%</v>
      </c>
      <c r="H18" s="18">
        <f t="shared" si="1"/>
        <v>0.51577998196573493</v>
      </c>
      <c r="I18" s="21">
        <v>0.75</v>
      </c>
      <c r="J18" s="17">
        <v>9.6000000000000002E-2</v>
      </c>
      <c r="K18" s="17">
        <v>0.49399999999999999</v>
      </c>
      <c r="L18" s="17">
        <f t="shared" si="2"/>
        <v>0.154</v>
      </c>
      <c r="M18" s="17">
        <f t="shared" si="3"/>
        <v>0.24399999999999999</v>
      </c>
    </row>
    <row r="19" spans="1:13" x14ac:dyDescent="0.25">
      <c r="A19" s="35"/>
      <c r="B19" s="35"/>
      <c r="C19" s="9" t="s">
        <v>16</v>
      </c>
      <c r="D19" s="8">
        <v>30</v>
      </c>
      <c r="E19" s="8">
        <v>15</v>
      </c>
      <c r="F19" s="23">
        <v>0.5</v>
      </c>
      <c r="G19" s="23" t="str">
        <f t="shared" si="0"/>
        <v>31,7-68,3%</v>
      </c>
      <c r="H19" s="18">
        <f t="shared" si="1"/>
        <v>0.51577998196573493</v>
      </c>
      <c r="I19" s="21">
        <v>0.75</v>
      </c>
      <c r="J19" s="17">
        <v>0.317</v>
      </c>
      <c r="K19" s="17">
        <v>0.68300000000000005</v>
      </c>
      <c r="L19" s="17">
        <f t="shared" si="2"/>
        <v>0.183</v>
      </c>
      <c r="M19" s="17">
        <f t="shared" si="3"/>
        <v>0.18300000000000005</v>
      </c>
    </row>
    <row r="20" spans="1:13" x14ac:dyDescent="0.25">
      <c r="A20" s="35"/>
      <c r="B20" s="35"/>
      <c r="C20" s="9" t="s">
        <v>17</v>
      </c>
      <c r="D20" s="8">
        <v>7</v>
      </c>
      <c r="E20" s="8">
        <v>5</v>
      </c>
      <c r="F20" s="23">
        <v>0.7142857142857143</v>
      </c>
      <c r="G20" s="23" t="str">
        <f t="shared" si="0"/>
        <v>30,3-94,9%</v>
      </c>
      <c r="H20" s="18">
        <f t="shared" si="1"/>
        <v>0.51577998196573493</v>
      </c>
      <c r="I20" s="21">
        <v>0.75</v>
      </c>
      <c r="J20" s="17">
        <v>0.30299999999999999</v>
      </c>
      <c r="K20" s="17">
        <v>0.94899999999999995</v>
      </c>
      <c r="L20" s="17">
        <f t="shared" si="2"/>
        <v>0.41128571428571431</v>
      </c>
      <c r="M20" s="17">
        <f t="shared" si="3"/>
        <v>0.23471428571428565</v>
      </c>
    </row>
    <row r="21" spans="1:13" x14ac:dyDescent="0.25">
      <c r="A21" s="35"/>
      <c r="B21" s="35"/>
      <c r="C21" s="9" t="s">
        <v>18</v>
      </c>
      <c r="D21" s="8">
        <v>21</v>
      </c>
      <c r="E21" s="8">
        <v>8</v>
      </c>
      <c r="F21" s="23">
        <v>0.38095238095238093</v>
      </c>
      <c r="G21" s="23" t="str">
        <f t="shared" si="0"/>
        <v>18,9-61,3%</v>
      </c>
      <c r="H21" s="18">
        <f t="shared" si="1"/>
        <v>0.51577998196573493</v>
      </c>
      <c r="I21" s="21">
        <v>0.75</v>
      </c>
      <c r="J21" s="17">
        <v>0.189</v>
      </c>
      <c r="K21" s="17">
        <v>0.61299999999999999</v>
      </c>
      <c r="L21" s="17">
        <f t="shared" si="2"/>
        <v>0.19195238095238093</v>
      </c>
      <c r="M21" s="17">
        <f t="shared" si="3"/>
        <v>0.23204761904761906</v>
      </c>
    </row>
    <row r="22" spans="1:13" x14ac:dyDescent="0.25">
      <c r="A22" s="35"/>
      <c r="B22" s="35"/>
      <c r="C22" s="9" t="s">
        <v>19</v>
      </c>
      <c r="D22" s="8">
        <v>48</v>
      </c>
      <c r="E22" s="8">
        <v>15</v>
      </c>
      <c r="F22" s="23">
        <v>0.3125</v>
      </c>
      <c r="G22" s="23" t="str">
        <f t="shared" si="0"/>
        <v>19,1-46,4%</v>
      </c>
      <c r="H22" s="18">
        <f t="shared" si="1"/>
        <v>0.51577998196573493</v>
      </c>
      <c r="I22" s="21">
        <v>0.75</v>
      </c>
      <c r="J22" s="17">
        <v>0.191</v>
      </c>
      <c r="K22" s="17">
        <v>0.46400000000000002</v>
      </c>
      <c r="L22" s="17">
        <f t="shared" si="2"/>
        <v>0.1215</v>
      </c>
      <c r="M22" s="17">
        <f t="shared" si="3"/>
        <v>0.15150000000000002</v>
      </c>
    </row>
    <row r="23" spans="1:13" x14ac:dyDescent="0.25">
      <c r="A23" s="35"/>
      <c r="B23" s="35"/>
      <c r="C23" s="9" t="s">
        <v>20</v>
      </c>
      <c r="D23" s="8">
        <v>24</v>
      </c>
      <c r="E23" s="8">
        <v>9</v>
      </c>
      <c r="F23" s="23">
        <v>0.375</v>
      </c>
      <c r="G23" s="23" t="str">
        <f t="shared" si="0"/>
        <v>19,6-59,2%</v>
      </c>
      <c r="H23" s="18">
        <f t="shared" si="1"/>
        <v>0.51577998196573493</v>
      </c>
      <c r="I23" s="21">
        <v>0.75</v>
      </c>
      <c r="J23" s="17">
        <v>0.19600000000000001</v>
      </c>
      <c r="K23" s="17">
        <v>0.59199999999999997</v>
      </c>
      <c r="L23" s="17">
        <f t="shared" si="2"/>
        <v>0.17899999999999999</v>
      </c>
      <c r="M23" s="17">
        <f t="shared" si="3"/>
        <v>0.21699999999999997</v>
      </c>
    </row>
    <row r="24" spans="1:13" x14ac:dyDescent="0.25">
      <c r="A24" s="35"/>
      <c r="B24" s="35"/>
      <c r="C24" s="9" t="s">
        <v>21</v>
      </c>
      <c r="D24" s="8">
        <v>4</v>
      </c>
      <c r="E24" s="8">
        <v>1</v>
      </c>
      <c r="F24" s="23">
        <f>E24/D24</f>
        <v>0.25</v>
      </c>
      <c r="G24" s="23" t="str">
        <f t="shared" si="0"/>
        <v>1,3-78%</v>
      </c>
      <c r="H24" s="18">
        <f t="shared" si="1"/>
        <v>0.51577998196573493</v>
      </c>
      <c r="I24" s="21">
        <v>0.75</v>
      </c>
      <c r="J24" s="17">
        <v>1.2999999999999999E-2</v>
      </c>
      <c r="K24" s="17">
        <v>0.78</v>
      </c>
      <c r="L24" s="17">
        <f t="shared" si="2"/>
        <v>0.23699999999999999</v>
      </c>
      <c r="M24" s="17">
        <f t="shared" si="3"/>
        <v>0.53</v>
      </c>
    </row>
    <row r="25" spans="1:13" x14ac:dyDescent="0.25">
      <c r="A25" s="35"/>
      <c r="B25" s="35"/>
      <c r="C25" s="9" t="s">
        <v>22</v>
      </c>
      <c r="D25" s="8">
        <v>21</v>
      </c>
      <c r="E25" s="8">
        <v>12</v>
      </c>
      <c r="F25" s="23">
        <v>0.5714285714285714</v>
      </c>
      <c r="G25" s="23" t="str">
        <f t="shared" si="0"/>
        <v>34,4-77,4%</v>
      </c>
      <c r="H25" s="18">
        <f t="shared" si="1"/>
        <v>0.51577998196573493</v>
      </c>
      <c r="I25" s="21">
        <v>0.75</v>
      </c>
      <c r="J25" s="17">
        <v>0.34399999999999997</v>
      </c>
      <c r="K25" s="17">
        <v>0.77400000000000002</v>
      </c>
      <c r="L25" s="17">
        <f t="shared" si="2"/>
        <v>0.22742857142857142</v>
      </c>
      <c r="M25" s="17">
        <f t="shared" si="3"/>
        <v>0.20257142857142862</v>
      </c>
    </row>
    <row r="26" spans="1:13" x14ac:dyDescent="0.25">
      <c r="A26" s="35"/>
      <c r="B26" s="35"/>
      <c r="C26" s="9" t="s">
        <v>23</v>
      </c>
      <c r="D26" s="8">
        <v>35</v>
      </c>
      <c r="E26" s="8">
        <v>9</v>
      </c>
      <c r="F26" s="23">
        <v>0.25714285714285712</v>
      </c>
      <c r="G26" s="23" t="str">
        <f t="shared" si="0"/>
        <v>13,1-43,6%</v>
      </c>
      <c r="H26" s="18">
        <f t="shared" si="1"/>
        <v>0.51577998196573493</v>
      </c>
      <c r="I26" s="21">
        <v>0.75</v>
      </c>
      <c r="J26" s="17">
        <v>0.13100000000000001</v>
      </c>
      <c r="K26" s="17">
        <v>0.436</v>
      </c>
      <c r="L26" s="17">
        <f t="shared" si="2"/>
        <v>0.12614285714285711</v>
      </c>
      <c r="M26" s="17">
        <f t="shared" si="3"/>
        <v>0.17885714285714288</v>
      </c>
    </row>
    <row r="27" spans="1:13" x14ac:dyDescent="0.25">
      <c r="A27" s="35"/>
      <c r="B27" s="35"/>
      <c r="C27" s="10" t="s">
        <v>24</v>
      </c>
      <c r="D27" s="16">
        <v>247</v>
      </c>
      <c r="E27" s="16">
        <v>93</v>
      </c>
      <c r="F27" s="24">
        <v>0.37651821862348178</v>
      </c>
      <c r="G27" s="24" t="str">
        <f t="shared" si="0"/>
        <v>31,7-44%</v>
      </c>
      <c r="H27" s="18">
        <f t="shared" si="1"/>
        <v>0.51577998196573493</v>
      </c>
      <c r="I27" s="21">
        <v>0.75</v>
      </c>
      <c r="J27" s="17">
        <v>0.317</v>
      </c>
      <c r="K27" s="17">
        <v>0.44</v>
      </c>
      <c r="L27" s="17">
        <f t="shared" si="2"/>
        <v>5.9518218623481778E-2</v>
      </c>
      <c r="M27" s="17">
        <f t="shared" si="3"/>
        <v>6.348178137651822E-2</v>
      </c>
    </row>
    <row r="28" spans="1:13" x14ac:dyDescent="0.25">
      <c r="A28" s="36" t="s">
        <v>25</v>
      </c>
      <c r="B28" s="37"/>
      <c r="C28" s="38"/>
      <c r="D28" s="16">
        <v>1109</v>
      </c>
      <c r="E28" s="16">
        <v>572</v>
      </c>
      <c r="F28" s="24">
        <f>E28/D28</f>
        <v>0.51577998196573493</v>
      </c>
      <c r="G28" s="24" t="str">
        <f t="shared" si="0"/>
        <v>48,6-54,6%</v>
      </c>
      <c r="H28" s="17"/>
      <c r="J28" s="17">
        <v>0.48599999999999999</v>
      </c>
      <c r="K28" s="17">
        <v>0.54600000000000004</v>
      </c>
      <c r="L28" s="17">
        <f t="shared" si="2"/>
        <v>2.9779981965734947E-2</v>
      </c>
      <c r="M28" s="17">
        <f t="shared" si="3"/>
        <v>3.0220018034265106E-2</v>
      </c>
    </row>
    <row r="29" spans="1:13" x14ac:dyDescent="0.25">
      <c r="J29" s="17"/>
      <c r="K29" s="17"/>
      <c r="L29" s="17"/>
      <c r="M29" s="17"/>
    </row>
    <row r="31" spans="1:13" ht="35.25" customHeight="1" x14ac:dyDescent="0.25">
      <c r="A31" s="39" t="s">
        <v>29</v>
      </c>
      <c r="B31" s="39"/>
      <c r="C31" s="39"/>
      <c r="D31" s="39"/>
      <c r="E31" s="39"/>
      <c r="F31" s="39"/>
      <c r="G31" s="39"/>
      <c r="H31" s="39"/>
    </row>
    <row r="32" spans="1:13" ht="15" customHeight="1" x14ac:dyDescent="0.25">
      <c r="A32" s="29" t="s">
        <v>1</v>
      </c>
      <c r="B32" s="30"/>
      <c r="C32" s="35" t="s">
        <v>26</v>
      </c>
      <c r="D32" s="40" t="s">
        <v>30</v>
      </c>
      <c r="E32" s="40" t="s">
        <v>33</v>
      </c>
      <c r="F32" s="40" t="s">
        <v>34</v>
      </c>
      <c r="G32" s="40" t="s">
        <v>40</v>
      </c>
    </row>
    <row r="33" spans="1:13" ht="28.5" customHeight="1" x14ac:dyDescent="0.25">
      <c r="A33" s="31"/>
      <c r="B33" s="32"/>
      <c r="C33" s="35"/>
      <c r="D33" s="40"/>
      <c r="E33" s="40"/>
      <c r="F33" s="40"/>
      <c r="G33" s="40"/>
    </row>
    <row r="34" spans="1:13" ht="27.75" customHeight="1" x14ac:dyDescent="0.25">
      <c r="A34" s="31"/>
      <c r="B34" s="32"/>
      <c r="C34" s="35"/>
      <c r="D34" s="40"/>
      <c r="E34" s="40"/>
      <c r="F34" s="40"/>
      <c r="G34" s="40"/>
    </row>
    <row r="35" spans="1:13" ht="60" x14ac:dyDescent="0.25">
      <c r="A35" s="31"/>
      <c r="B35" s="32"/>
      <c r="C35" s="35"/>
      <c r="D35" s="40"/>
      <c r="E35" s="40"/>
      <c r="F35" s="40"/>
      <c r="G35" s="40"/>
      <c r="J35" s="28" t="s">
        <v>41</v>
      </c>
      <c r="K35" s="28" t="s">
        <v>42</v>
      </c>
      <c r="L35" s="28" t="s">
        <v>43</v>
      </c>
      <c r="M35" s="28" t="s">
        <v>44</v>
      </c>
    </row>
    <row r="36" spans="1:13" x14ac:dyDescent="0.25">
      <c r="A36" s="29" t="s">
        <v>2</v>
      </c>
      <c r="B36" s="30"/>
      <c r="C36" s="7" t="s">
        <v>3</v>
      </c>
      <c r="D36" s="8">
        <v>267</v>
      </c>
      <c r="E36" s="8">
        <v>148</v>
      </c>
      <c r="F36" s="23">
        <v>0.55430711610486894</v>
      </c>
      <c r="G36" s="23" t="str">
        <f>J36*100&amp;-K36*100&amp;"%"</f>
        <v>49,3-61,5%</v>
      </c>
      <c r="H36" s="21">
        <f>$F$57</f>
        <v>0.49323715058611362</v>
      </c>
      <c r="J36" s="17">
        <v>0.49299999999999999</v>
      </c>
      <c r="K36" s="17">
        <v>0.61499999999999999</v>
      </c>
      <c r="L36" s="17">
        <f>F36-J36</f>
        <v>6.1307116104868942E-2</v>
      </c>
      <c r="M36" s="17">
        <f>K36-F36</f>
        <v>6.0692883895131056E-2</v>
      </c>
    </row>
    <row r="37" spans="1:13" x14ac:dyDescent="0.25">
      <c r="A37" s="31"/>
      <c r="B37" s="32"/>
      <c r="C37" s="9" t="s">
        <v>4</v>
      </c>
      <c r="D37" s="8">
        <v>204</v>
      </c>
      <c r="E37" s="8">
        <v>89</v>
      </c>
      <c r="F37" s="23">
        <v>0.43627450980392157</v>
      </c>
      <c r="G37" s="23" t="str">
        <f t="shared" ref="G37:G57" si="4">J37*100&amp;-K37*100&amp;"%"</f>
        <v>36,8-50,7%</v>
      </c>
      <c r="H37" s="21">
        <f t="shared" ref="H37:H56" si="5">$F$57</f>
        <v>0.49323715058611362</v>
      </c>
      <c r="J37" s="17">
        <v>0.36799999999999999</v>
      </c>
      <c r="K37" s="17">
        <v>0.50700000000000001</v>
      </c>
      <c r="L37" s="17">
        <f t="shared" ref="L37:L57" si="6">F37-J37</f>
        <v>6.8274509803921579E-2</v>
      </c>
      <c r="M37" s="17">
        <f t="shared" ref="M37:M57" si="7">K37-F37</f>
        <v>7.0725490196078433E-2</v>
      </c>
    </row>
    <row r="38" spans="1:13" x14ac:dyDescent="0.25">
      <c r="A38" s="33"/>
      <c r="B38" s="34"/>
      <c r="C38" s="10" t="s">
        <v>5</v>
      </c>
      <c r="D38" s="16">
        <v>471</v>
      </c>
      <c r="E38" s="16">
        <v>237</v>
      </c>
      <c r="F38" s="24">
        <v>0.50318471337579618</v>
      </c>
      <c r="G38" s="24" t="str">
        <f t="shared" si="4"/>
        <v>45,7-54,9%</v>
      </c>
      <c r="H38" s="21">
        <f t="shared" si="5"/>
        <v>0.49323715058611362</v>
      </c>
      <c r="J38" s="17">
        <v>0.45700000000000002</v>
      </c>
      <c r="K38" s="17">
        <v>0.54900000000000004</v>
      </c>
      <c r="L38" s="17">
        <f t="shared" si="6"/>
        <v>4.618471337579616E-2</v>
      </c>
      <c r="M38" s="17">
        <f t="shared" si="7"/>
        <v>4.5815286624203866E-2</v>
      </c>
    </row>
    <row r="39" spans="1:13" x14ac:dyDescent="0.25">
      <c r="A39" s="35" t="s">
        <v>6</v>
      </c>
      <c r="B39" s="35"/>
      <c r="C39" s="9" t="s">
        <v>7</v>
      </c>
      <c r="D39" s="8">
        <v>130</v>
      </c>
      <c r="E39" s="8">
        <v>74</v>
      </c>
      <c r="F39" s="23">
        <v>0.56923076923076921</v>
      </c>
      <c r="G39" s="23" t="str">
        <f t="shared" si="4"/>
        <v>48-65,5%</v>
      </c>
      <c r="H39" s="21">
        <f t="shared" si="5"/>
        <v>0.49323715058611362</v>
      </c>
      <c r="J39" s="17">
        <v>0.48</v>
      </c>
      <c r="K39" s="17">
        <v>0.65500000000000003</v>
      </c>
      <c r="L39" s="17">
        <f t="shared" si="6"/>
        <v>8.9230769230769225E-2</v>
      </c>
      <c r="M39" s="17">
        <f t="shared" si="7"/>
        <v>8.576923076923082E-2</v>
      </c>
    </row>
    <row r="40" spans="1:13" x14ac:dyDescent="0.25">
      <c r="A40" s="35"/>
      <c r="B40" s="35"/>
      <c r="C40" s="9" t="s">
        <v>8</v>
      </c>
      <c r="D40" s="8">
        <v>127</v>
      </c>
      <c r="E40" s="8">
        <v>96</v>
      </c>
      <c r="F40" s="23">
        <v>0.75590551181102361</v>
      </c>
      <c r="G40" s="23" t="str">
        <f t="shared" si="4"/>
        <v>67,02-82,6%</v>
      </c>
      <c r="H40" s="21">
        <f t="shared" si="5"/>
        <v>0.49323715058611362</v>
      </c>
      <c r="J40" s="17">
        <v>0.67020000000000002</v>
      </c>
      <c r="K40" s="17">
        <v>0.82599999999999996</v>
      </c>
      <c r="L40" s="17">
        <f t="shared" si="6"/>
        <v>8.5705511811023594E-2</v>
      </c>
      <c r="M40" s="17">
        <f t="shared" si="7"/>
        <v>7.0094488188976345E-2</v>
      </c>
    </row>
    <row r="41" spans="1:13" x14ac:dyDescent="0.25">
      <c r="A41" s="35"/>
      <c r="B41" s="35"/>
      <c r="C41" s="9" t="s">
        <v>9</v>
      </c>
      <c r="D41" s="8">
        <v>93</v>
      </c>
      <c r="E41" s="8">
        <v>37</v>
      </c>
      <c r="F41" s="23">
        <v>0.39784946236559138</v>
      </c>
      <c r="G41" s="23" t="str">
        <f t="shared" si="4"/>
        <v>29,9-50,5%</v>
      </c>
      <c r="H41" s="21">
        <f t="shared" si="5"/>
        <v>0.49323715058611362</v>
      </c>
      <c r="J41" s="17">
        <v>0.29899999999999999</v>
      </c>
      <c r="K41" s="17">
        <v>0.505</v>
      </c>
      <c r="L41" s="17">
        <f t="shared" si="6"/>
        <v>9.884946236559139E-2</v>
      </c>
      <c r="M41" s="17">
        <f t="shared" si="7"/>
        <v>0.10715053763440863</v>
      </c>
    </row>
    <row r="42" spans="1:13" x14ac:dyDescent="0.25">
      <c r="A42" s="35"/>
      <c r="B42" s="35"/>
      <c r="C42" s="9" t="s">
        <v>10</v>
      </c>
      <c r="D42" s="8">
        <v>41</v>
      </c>
      <c r="E42" s="8">
        <v>9</v>
      </c>
      <c r="F42" s="23">
        <v>0.21951219512195122</v>
      </c>
      <c r="G42" s="23" t="str">
        <f t="shared" si="4"/>
        <v>11,1-38%</v>
      </c>
      <c r="H42" s="21">
        <f t="shared" si="5"/>
        <v>0.49323715058611362</v>
      </c>
      <c r="J42" s="17">
        <v>0.111</v>
      </c>
      <c r="K42" s="17">
        <v>0.38</v>
      </c>
      <c r="L42" s="17">
        <f t="shared" si="6"/>
        <v>0.10851219512195122</v>
      </c>
      <c r="M42" s="17">
        <f t="shared" si="7"/>
        <v>0.16048780487804878</v>
      </c>
    </row>
    <row r="43" spans="1:13" x14ac:dyDescent="0.25">
      <c r="A43" s="35"/>
      <c r="B43" s="35"/>
      <c r="C43" s="10" t="s">
        <v>28</v>
      </c>
      <c r="D43" s="16">
        <v>391</v>
      </c>
      <c r="E43" s="16">
        <v>216</v>
      </c>
      <c r="F43" s="24">
        <v>0.55242966751918154</v>
      </c>
      <c r="G43" s="24" t="str">
        <f t="shared" si="4"/>
        <v>50,2-60,2%</v>
      </c>
      <c r="H43" s="21">
        <f t="shared" si="5"/>
        <v>0.49323715058611362</v>
      </c>
      <c r="J43" s="17">
        <v>0.502</v>
      </c>
      <c r="K43" s="17">
        <v>0.60199999999999998</v>
      </c>
      <c r="L43" s="17">
        <f t="shared" si="6"/>
        <v>5.0429667519181542E-2</v>
      </c>
      <c r="M43" s="17">
        <f t="shared" si="7"/>
        <v>4.9570332480818435E-2</v>
      </c>
    </row>
    <row r="44" spans="1:13" x14ac:dyDescent="0.25">
      <c r="A44" s="35" t="s">
        <v>11</v>
      </c>
      <c r="B44" s="35"/>
      <c r="C44" s="9" t="s">
        <v>12</v>
      </c>
      <c r="D44" s="8">
        <v>2</v>
      </c>
      <c r="E44" s="8">
        <v>1</v>
      </c>
      <c r="F44" s="23">
        <v>0.5</v>
      </c>
      <c r="G44" s="23" t="str">
        <f t="shared" si="4"/>
        <v>9,5-90,6%</v>
      </c>
      <c r="H44" s="21">
        <f t="shared" si="5"/>
        <v>0.49323715058611362</v>
      </c>
      <c r="J44" s="17">
        <v>9.5000000000000001E-2</v>
      </c>
      <c r="K44" s="17">
        <v>0.90600000000000003</v>
      </c>
      <c r="L44" s="17">
        <f t="shared" si="6"/>
        <v>0.40500000000000003</v>
      </c>
      <c r="M44" s="17">
        <f t="shared" si="7"/>
        <v>0.40600000000000003</v>
      </c>
    </row>
    <row r="45" spans="1:13" x14ac:dyDescent="0.25">
      <c r="A45" s="35"/>
      <c r="B45" s="35"/>
      <c r="C45" s="9" t="s">
        <v>13</v>
      </c>
      <c r="D45" s="8">
        <v>19</v>
      </c>
      <c r="E45" s="8">
        <v>5</v>
      </c>
      <c r="F45" s="23">
        <v>0.26315789473684209</v>
      </c>
      <c r="G45" s="23" t="str">
        <f t="shared" si="4"/>
        <v>10,1-51,4%</v>
      </c>
      <c r="H45" s="21">
        <f t="shared" si="5"/>
        <v>0.49323715058611362</v>
      </c>
      <c r="J45" s="17">
        <v>0.10100000000000001</v>
      </c>
      <c r="K45" s="17">
        <v>0.51400000000000001</v>
      </c>
      <c r="L45" s="17">
        <f t="shared" si="6"/>
        <v>0.16215789473684208</v>
      </c>
      <c r="M45" s="17">
        <f t="shared" si="7"/>
        <v>0.25084210526315792</v>
      </c>
    </row>
    <row r="46" spans="1:13" x14ac:dyDescent="0.25">
      <c r="A46" s="35"/>
      <c r="B46" s="35"/>
      <c r="C46" s="9" t="s">
        <v>14</v>
      </c>
      <c r="D46" s="8">
        <v>16</v>
      </c>
      <c r="E46" s="8">
        <v>6</v>
      </c>
      <c r="F46" s="23">
        <v>0.375</v>
      </c>
      <c r="G46" s="23" t="str">
        <f t="shared" si="4"/>
        <v>16,3-64,1%</v>
      </c>
      <c r="H46" s="21">
        <f t="shared" si="5"/>
        <v>0.49323715058611362</v>
      </c>
      <c r="J46" s="17">
        <v>0.16300000000000001</v>
      </c>
      <c r="K46" s="17">
        <v>0.64100000000000001</v>
      </c>
      <c r="L46" s="17">
        <f t="shared" si="6"/>
        <v>0.21199999999999999</v>
      </c>
      <c r="M46" s="17">
        <f t="shared" si="7"/>
        <v>0.26600000000000001</v>
      </c>
    </row>
    <row r="47" spans="1:13" x14ac:dyDescent="0.25">
      <c r="A47" s="35"/>
      <c r="B47" s="35"/>
      <c r="C47" s="9" t="s">
        <v>15</v>
      </c>
      <c r="D47" s="8">
        <v>20</v>
      </c>
      <c r="E47" s="8">
        <v>6</v>
      </c>
      <c r="F47" s="23">
        <v>0.3</v>
      </c>
      <c r="G47" s="23" t="str">
        <f t="shared" si="4"/>
        <v>12,8-54,3%</v>
      </c>
      <c r="H47" s="21">
        <f t="shared" si="5"/>
        <v>0.49323715058611362</v>
      </c>
      <c r="J47" s="17">
        <v>0.128</v>
      </c>
      <c r="K47" s="17">
        <v>0.54300000000000004</v>
      </c>
      <c r="L47" s="17">
        <f t="shared" si="6"/>
        <v>0.17199999999999999</v>
      </c>
      <c r="M47" s="17">
        <f t="shared" si="7"/>
        <v>0.24300000000000005</v>
      </c>
    </row>
    <row r="48" spans="1:13" x14ac:dyDescent="0.25">
      <c r="A48" s="35"/>
      <c r="B48" s="35"/>
      <c r="C48" s="9" t="s">
        <v>16</v>
      </c>
      <c r="D48" s="8">
        <v>30</v>
      </c>
      <c r="E48" s="8">
        <v>14</v>
      </c>
      <c r="F48" s="23">
        <v>0.46666666666666667</v>
      </c>
      <c r="G48" s="23" t="str">
        <f t="shared" si="4"/>
        <v>28,8-65,4%</v>
      </c>
      <c r="H48" s="21">
        <f t="shared" si="5"/>
        <v>0.49323715058611362</v>
      </c>
      <c r="J48" s="17">
        <v>0.28799999999999998</v>
      </c>
      <c r="K48" s="17">
        <v>0.65400000000000003</v>
      </c>
      <c r="L48" s="17">
        <f t="shared" si="6"/>
        <v>0.1786666666666667</v>
      </c>
      <c r="M48" s="17">
        <f t="shared" si="7"/>
        <v>0.18733333333333335</v>
      </c>
    </row>
    <row r="49" spans="1:13" x14ac:dyDescent="0.25">
      <c r="A49" s="35"/>
      <c r="B49" s="35"/>
      <c r="C49" s="9" t="s">
        <v>17</v>
      </c>
      <c r="D49" s="8">
        <v>7</v>
      </c>
      <c r="E49" s="8">
        <v>3</v>
      </c>
      <c r="F49" s="23">
        <v>0.42857142857142855</v>
      </c>
      <c r="G49" s="23" t="str">
        <f t="shared" si="4"/>
        <v>11,8-79,8%</v>
      </c>
      <c r="H49" s="21">
        <f t="shared" si="5"/>
        <v>0.49323715058611362</v>
      </c>
      <c r="J49" s="17">
        <v>0.11799999999999999</v>
      </c>
      <c r="K49" s="17">
        <v>0.79800000000000004</v>
      </c>
      <c r="L49" s="17">
        <f t="shared" si="6"/>
        <v>0.31057142857142855</v>
      </c>
      <c r="M49" s="17">
        <f t="shared" si="7"/>
        <v>0.36942857142857149</v>
      </c>
    </row>
    <row r="50" spans="1:13" x14ac:dyDescent="0.25">
      <c r="A50" s="35"/>
      <c r="B50" s="35"/>
      <c r="C50" s="9" t="s">
        <v>18</v>
      </c>
      <c r="D50" s="8">
        <v>21</v>
      </c>
      <c r="E50" s="8">
        <v>6</v>
      </c>
      <c r="F50" s="23">
        <v>0.2857142857142857</v>
      </c>
      <c r="G50" s="23" t="str">
        <f t="shared" si="4"/>
        <v>12,2-52,3%</v>
      </c>
      <c r="H50" s="21">
        <f t="shared" si="5"/>
        <v>0.49323715058611362</v>
      </c>
      <c r="J50" s="17">
        <v>0.122</v>
      </c>
      <c r="K50" s="17">
        <v>0.52300000000000002</v>
      </c>
      <c r="L50" s="17">
        <f t="shared" si="6"/>
        <v>0.1637142857142857</v>
      </c>
      <c r="M50" s="17">
        <f t="shared" si="7"/>
        <v>0.23728571428571432</v>
      </c>
    </row>
    <row r="51" spans="1:13" x14ac:dyDescent="0.25">
      <c r="A51" s="35"/>
      <c r="B51" s="35"/>
      <c r="C51" s="9" t="s">
        <v>19</v>
      </c>
      <c r="D51" s="8">
        <v>48</v>
      </c>
      <c r="E51" s="8">
        <v>24</v>
      </c>
      <c r="F51" s="23">
        <v>0.5</v>
      </c>
      <c r="G51" s="23" t="str">
        <f t="shared" si="4"/>
        <v>35,4-64,6%</v>
      </c>
      <c r="H51" s="21">
        <f t="shared" si="5"/>
        <v>0.49323715058611362</v>
      </c>
      <c r="J51" s="17">
        <v>0.35399999999999998</v>
      </c>
      <c r="K51" s="17">
        <v>0.64600000000000002</v>
      </c>
      <c r="L51" s="17">
        <f t="shared" si="6"/>
        <v>0.14600000000000002</v>
      </c>
      <c r="M51" s="17">
        <f t="shared" si="7"/>
        <v>0.14600000000000002</v>
      </c>
    </row>
    <row r="52" spans="1:13" x14ac:dyDescent="0.25">
      <c r="A52" s="35"/>
      <c r="B52" s="35"/>
      <c r="C52" s="9" t="s">
        <v>20</v>
      </c>
      <c r="D52" s="8">
        <v>24</v>
      </c>
      <c r="E52" s="8">
        <v>13</v>
      </c>
      <c r="F52" s="23">
        <v>0.54166666666666663</v>
      </c>
      <c r="G52" s="23" t="str">
        <f t="shared" si="4"/>
        <v>33,2-73,8%</v>
      </c>
      <c r="H52" s="21">
        <f t="shared" si="5"/>
        <v>0.49323715058611362</v>
      </c>
      <c r="J52" s="17">
        <v>0.33200000000000002</v>
      </c>
      <c r="K52" s="17">
        <v>0.73799999999999999</v>
      </c>
      <c r="L52" s="17">
        <f t="shared" si="6"/>
        <v>0.20966666666666661</v>
      </c>
      <c r="M52" s="17">
        <f t="shared" si="7"/>
        <v>0.19633333333333336</v>
      </c>
    </row>
    <row r="53" spans="1:13" x14ac:dyDescent="0.25">
      <c r="A53" s="35"/>
      <c r="B53" s="35"/>
      <c r="C53" s="9" t="s">
        <v>21</v>
      </c>
      <c r="D53" s="8">
        <v>4</v>
      </c>
      <c r="E53" s="8">
        <v>0</v>
      </c>
      <c r="F53" s="23">
        <v>0</v>
      </c>
      <c r="G53" s="23" t="str">
        <f t="shared" si="4"/>
        <v>0-60,4%</v>
      </c>
      <c r="H53" s="21">
        <f t="shared" si="5"/>
        <v>0.49323715058611362</v>
      </c>
      <c r="J53" s="17">
        <v>0</v>
      </c>
      <c r="K53" s="17">
        <v>0.60399999999999998</v>
      </c>
      <c r="L53" s="17">
        <f t="shared" si="6"/>
        <v>0</v>
      </c>
      <c r="M53" s="17">
        <f t="shared" si="7"/>
        <v>0.60399999999999998</v>
      </c>
    </row>
    <row r="54" spans="1:13" x14ac:dyDescent="0.25">
      <c r="A54" s="35"/>
      <c r="B54" s="35"/>
      <c r="C54" s="9" t="s">
        <v>22</v>
      </c>
      <c r="D54" s="8">
        <v>21</v>
      </c>
      <c r="E54" s="8">
        <v>11</v>
      </c>
      <c r="F54" s="23">
        <v>0.52380952380952384</v>
      </c>
      <c r="G54" s="23" t="str">
        <f t="shared" si="4"/>
        <v>30,3-73,6%</v>
      </c>
      <c r="H54" s="21">
        <f t="shared" si="5"/>
        <v>0.49323715058611362</v>
      </c>
      <c r="J54" s="17">
        <v>0.30299999999999999</v>
      </c>
      <c r="K54" s="17">
        <v>0.73599999999999999</v>
      </c>
      <c r="L54" s="17">
        <f t="shared" si="6"/>
        <v>0.22080952380952384</v>
      </c>
      <c r="M54" s="17">
        <f t="shared" si="7"/>
        <v>0.21219047619047615</v>
      </c>
    </row>
    <row r="55" spans="1:13" x14ac:dyDescent="0.25">
      <c r="A55" s="35"/>
      <c r="B55" s="35"/>
      <c r="C55" s="9" t="s">
        <v>23</v>
      </c>
      <c r="D55" s="8">
        <v>35</v>
      </c>
      <c r="E55" s="8">
        <v>5</v>
      </c>
      <c r="F55" s="23">
        <v>0.14285714285714285</v>
      </c>
      <c r="G55" s="23" t="str">
        <f t="shared" si="4"/>
        <v>5,4-31,1%</v>
      </c>
      <c r="H55" s="21">
        <f t="shared" si="5"/>
        <v>0.49323715058611362</v>
      </c>
      <c r="J55" s="17">
        <v>5.3999999999999999E-2</v>
      </c>
      <c r="K55" s="17">
        <v>0.311</v>
      </c>
      <c r="L55" s="17">
        <f t="shared" si="6"/>
        <v>8.8857142857142857E-2</v>
      </c>
      <c r="M55" s="17">
        <f t="shared" si="7"/>
        <v>0.16814285714285715</v>
      </c>
    </row>
    <row r="56" spans="1:13" x14ac:dyDescent="0.25">
      <c r="A56" s="35"/>
      <c r="B56" s="35"/>
      <c r="C56" s="10" t="s">
        <v>24</v>
      </c>
      <c r="D56" s="16">
        <v>247</v>
      </c>
      <c r="E56" s="16">
        <v>94</v>
      </c>
      <c r="F56" s="24">
        <v>0.38056680161943318</v>
      </c>
      <c r="G56" s="24" t="str">
        <f t="shared" si="4"/>
        <v>32-44,5%</v>
      </c>
      <c r="H56" s="21">
        <f t="shared" si="5"/>
        <v>0.49323715058611362</v>
      </c>
      <c r="J56" s="17">
        <v>0.32</v>
      </c>
      <c r="K56" s="17">
        <v>0.44500000000000001</v>
      </c>
      <c r="L56" s="17">
        <f t="shared" si="6"/>
        <v>6.0566801619433175E-2</v>
      </c>
      <c r="M56" s="17">
        <f t="shared" si="7"/>
        <v>6.4433198380566825E-2</v>
      </c>
    </row>
    <row r="57" spans="1:13" x14ac:dyDescent="0.25">
      <c r="A57" s="36" t="s">
        <v>25</v>
      </c>
      <c r="B57" s="37"/>
      <c r="C57" s="38"/>
      <c r="D57" s="16">
        <v>1109</v>
      </c>
      <c r="E57" s="16">
        <v>547</v>
      </c>
      <c r="F57" s="24">
        <v>0.49323715058611362</v>
      </c>
      <c r="G57" s="24" t="str">
        <f t="shared" si="4"/>
        <v>46,3-52,3%</v>
      </c>
      <c r="H57" s="25"/>
      <c r="J57" s="17">
        <v>0.46300000000000002</v>
      </c>
      <c r="K57" s="17">
        <v>0.52300000000000002</v>
      </c>
      <c r="L57" s="17">
        <f t="shared" si="6"/>
        <v>3.0237150586113593E-2</v>
      </c>
      <c r="M57" s="17">
        <f t="shared" si="7"/>
        <v>2.9762849413886405E-2</v>
      </c>
    </row>
  </sheetData>
  <mergeCells count="21">
    <mergeCell ref="A7:B9"/>
    <mergeCell ref="G3:G6"/>
    <mergeCell ref="G32:G35"/>
    <mergeCell ref="A3:B6"/>
    <mergeCell ref="C3:C6"/>
    <mergeCell ref="D3:D6"/>
    <mergeCell ref="E3:E6"/>
    <mergeCell ref="F3:F6"/>
    <mergeCell ref="A36:B38"/>
    <mergeCell ref="A39:B43"/>
    <mergeCell ref="A44:B56"/>
    <mergeCell ref="A57:C57"/>
    <mergeCell ref="A10:B14"/>
    <mergeCell ref="A15:B27"/>
    <mergeCell ref="A28:C28"/>
    <mergeCell ref="A31:H31"/>
    <mergeCell ref="A32:B35"/>
    <mergeCell ref="C32:C35"/>
    <mergeCell ref="D32:D35"/>
    <mergeCell ref="E32:E35"/>
    <mergeCell ref="F32:F3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A25" workbookViewId="0">
      <selection activeCell="E9" sqref="E9:E10"/>
    </sheetView>
  </sheetViews>
  <sheetFormatPr defaultRowHeight="15" x14ac:dyDescent="0.25"/>
  <cols>
    <col min="4" max="4" width="19.28515625" customWidth="1"/>
    <col min="5" max="5" width="25.42578125" style="2" customWidth="1"/>
    <col min="6" max="6" width="26.28515625" customWidth="1"/>
    <col min="11" max="11" width="10.85546875" customWidth="1"/>
    <col min="12" max="12" width="16.42578125" customWidth="1"/>
  </cols>
  <sheetData>
    <row r="1" spans="1:22" s="5" customFormat="1" x14ac:dyDescent="0.25">
      <c r="A1" s="27" t="s">
        <v>0</v>
      </c>
      <c r="B1" s="26"/>
      <c r="C1" s="26"/>
      <c r="D1" s="26"/>
      <c r="E1" s="26"/>
      <c r="F1" s="26"/>
      <c r="G1" s="26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20"/>
    </row>
    <row r="2" spans="1:22" x14ac:dyDescent="0.2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5" customHeight="1" x14ac:dyDescent="0.25">
      <c r="A3" s="29" t="s">
        <v>1</v>
      </c>
      <c r="B3" s="30"/>
      <c r="C3" s="35" t="s">
        <v>26</v>
      </c>
      <c r="D3" s="40" t="s">
        <v>35</v>
      </c>
      <c r="E3" s="40" t="s">
        <v>39</v>
      </c>
      <c r="F3" s="40" t="s">
        <v>38</v>
      </c>
    </row>
    <row r="4" spans="1:22" x14ac:dyDescent="0.25">
      <c r="A4" s="31"/>
      <c r="B4" s="32"/>
      <c r="C4" s="35"/>
      <c r="D4" s="40"/>
      <c r="E4" s="40"/>
      <c r="F4" s="40"/>
    </row>
    <row r="5" spans="1:22" x14ac:dyDescent="0.25">
      <c r="A5" s="31"/>
      <c r="B5" s="32"/>
      <c r="C5" s="35"/>
      <c r="D5" s="40"/>
      <c r="E5" s="40"/>
      <c r="F5" s="40"/>
      <c r="K5" s="5"/>
      <c r="L5" s="6"/>
    </row>
    <row r="6" spans="1:22" ht="76.5" customHeight="1" x14ac:dyDescent="0.25">
      <c r="A6" s="31"/>
      <c r="B6" s="32"/>
      <c r="C6" s="35"/>
      <c r="D6" s="40"/>
      <c r="E6" s="40"/>
      <c r="F6" s="40"/>
      <c r="K6" s="5"/>
      <c r="L6" s="6"/>
    </row>
    <row r="7" spans="1:22" x14ac:dyDescent="0.25">
      <c r="A7" s="29" t="s">
        <v>2</v>
      </c>
      <c r="B7" s="30"/>
      <c r="C7" s="7" t="s">
        <v>3</v>
      </c>
      <c r="D7" s="8">
        <v>271</v>
      </c>
      <c r="E7" s="8">
        <v>130</v>
      </c>
      <c r="F7" s="23">
        <f>E7/D7</f>
        <v>0.47970479704797048</v>
      </c>
      <c r="G7" s="18">
        <f>$F$28</f>
        <v>0.48248407643312102</v>
      </c>
      <c r="H7" s="21">
        <v>0.75</v>
      </c>
      <c r="K7" s="5"/>
      <c r="L7" s="6"/>
    </row>
    <row r="8" spans="1:22" x14ac:dyDescent="0.25">
      <c r="A8" s="31"/>
      <c r="B8" s="32"/>
      <c r="C8" s="9" t="s">
        <v>4</v>
      </c>
      <c r="D8" s="8">
        <v>237</v>
      </c>
      <c r="E8" s="8">
        <v>121</v>
      </c>
      <c r="F8" s="23">
        <f t="shared" ref="F8:F28" si="0">E8/D8</f>
        <v>0.51054852320675104</v>
      </c>
      <c r="G8" s="18">
        <f t="shared" ref="G8:G27" si="1">$F$28</f>
        <v>0.48248407643312102</v>
      </c>
      <c r="H8" s="21">
        <v>0.75</v>
      </c>
      <c r="K8" s="5"/>
      <c r="L8" s="6"/>
    </row>
    <row r="9" spans="1:22" x14ac:dyDescent="0.25">
      <c r="A9" s="33"/>
      <c r="B9" s="34"/>
      <c r="C9" s="10" t="s">
        <v>5</v>
      </c>
      <c r="D9" s="16">
        <f>SUM(D7:D8)</f>
        <v>508</v>
      </c>
      <c r="E9" s="16">
        <f>SUM(E7:E8)</f>
        <v>251</v>
      </c>
      <c r="F9" s="24">
        <f t="shared" si="0"/>
        <v>0.49409448818897639</v>
      </c>
      <c r="G9" s="18">
        <f t="shared" si="1"/>
        <v>0.48248407643312102</v>
      </c>
      <c r="H9" s="21">
        <v>0.75</v>
      </c>
      <c r="L9" s="6"/>
    </row>
    <row r="10" spans="1:22" x14ac:dyDescent="0.25">
      <c r="A10" s="35" t="s">
        <v>6</v>
      </c>
      <c r="B10" s="35"/>
      <c r="C10" s="9" t="s">
        <v>7</v>
      </c>
      <c r="D10" s="8">
        <v>118</v>
      </c>
      <c r="E10" s="8">
        <v>71</v>
      </c>
      <c r="F10" s="23">
        <f t="shared" si="0"/>
        <v>0.60169491525423724</v>
      </c>
      <c r="G10" s="18">
        <f t="shared" si="1"/>
        <v>0.48248407643312102</v>
      </c>
      <c r="H10" s="21">
        <v>0.75</v>
      </c>
      <c r="L10" s="6"/>
    </row>
    <row r="11" spans="1:22" x14ac:dyDescent="0.25">
      <c r="A11" s="35"/>
      <c r="B11" s="35"/>
      <c r="C11" s="9" t="s">
        <v>8</v>
      </c>
      <c r="D11" s="8">
        <v>203</v>
      </c>
      <c r="E11" s="8">
        <v>123</v>
      </c>
      <c r="F11" s="23">
        <f t="shared" si="0"/>
        <v>0.60591133004926112</v>
      </c>
      <c r="G11" s="18">
        <f t="shared" si="1"/>
        <v>0.48248407643312102</v>
      </c>
      <c r="H11" s="21">
        <v>0.75</v>
      </c>
      <c r="L11" s="6"/>
    </row>
    <row r="12" spans="1:22" x14ac:dyDescent="0.25">
      <c r="A12" s="35"/>
      <c r="B12" s="35"/>
      <c r="C12" s="9" t="s">
        <v>9</v>
      </c>
      <c r="D12" s="8">
        <v>119</v>
      </c>
      <c r="E12" s="8">
        <v>46</v>
      </c>
      <c r="F12" s="23">
        <f t="shared" si="0"/>
        <v>0.38655462184873951</v>
      </c>
      <c r="G12" s="18">
        <f t="shared" si="1"/>
        <v>0.48248407643312102</v>
      </c>
      <c r="H12" s="21">
        <v>0.75</v>
      </c>
      <c r="L12" s="6"/>
    </row>
    <row r="13" spans="1:22" x14ac:dyDescent="0.25">
      <c r="A13" s="35"/>
      <c r="B13" s="35"/>
      <c r="C13" s="9" t="s">
        <v>10</v>
      </c>
      <c r="D13" s="8">
        <v>52</v>
      </c>
      <c r="E13" s="8">
        <v>15</v>
      </c>
      <c r="F13" s="23">
        <f t="shared" si="0"/>
        <v>0.28846153846153844</v>
      </c>
      <c r="G13" s="18">
        <f t="shared" si="1"/>
        <v>0.48248407643312102</v>
      </c>
      <c r="H13" s="21">
        <v>0.75</v>
      </c>
      <c r="L13" s="6"/>
    </row>
    <row r="14" spans="1:22" x14ac:dyDescent="0.25">
      <c r="A14" s="35"/>
      <c r="B14" s="35"/>
      <c r="C14" s="10" t="s">
        <v>28</v>
      </c>
      <c r="D14" s="16">
        <f>SUM(D10:D13)</f>
        <v>492</v>
      </c>
      <c r="E14" s="16">
        <f>SUM(E10:E13)</f>
        <v>255</v>
      </c>
      <c r="F14" s="24">
        <f t="shared" si="0"/>
        <v>0.51829268292682928</v>
      </c>
      <c r="G14" s="18">
        <f t="shared" si="1"/>
        <v>0.48248407643312102</v>
      </c>
      <c r="H14" s="21">
        <v>0.75</v>
      </c>
      <c r="L14" s="6"/>
    </row>
    <row r="15" spans="1:22" x14ac:dyDescent="0.25">
      <c r="A15" s="35" t="s">
        <v>11</v>
      </c>
      <c r="B15" s="35"/>
      <c r="C15" s="9" t="s">
        <v>12</v>
      </c>
      <c r="D15" s="8">
        <v>7</v>
      </c>
      <c r="E15" s="8">
        <v>1</v>
      </c>
      <c r="F15" s="23">
        <f t="shared" si="0"/>
        <v>0.14285714285714285</v>
      </c>
      <c r="G15" s="18">
        <f t="shared" si="1"/>
        <v>0.48248407643312102</v>
      </c>
      <c r="H15" s="21">
        <v>0.75</v>
      </c>
      <c r="L15" s="6"/>
    </row>
    <row r="16" spans="1:22" x14ac:dyDescent="0.25">
      <c r="A16" s="35"/>
      <c r="B16" s="35"/>
      <c r="C16" s="9" t="s">
        <v>13</v>
      </c>
      <c r="D16" s="8">
        <v>17</v>
      </c>
      <c r="E16" s="8">
        <v>4</v>
      </c>
      <c r="F16" s="23">
        <f t="shared" si="0"/>
        <v>0.23529411764705882</v>
      </c>
      <c r="G16" s="18">
        <f t="shared" si="1"/>
        <v>0.48248407643312102</v>
      </c>
      <c r="H16" s="21">
        <v>0.75</v>
      </c>
      <c r="L16" s="6"/>
    </row>
    <row r="17" spans="1:12" x14ac:dyDescent="0.25">
      <c r="A17" s="35"/>
      <c r="B17" s="35"/>
      <c r="C17" s="9" t="s">
        <v>14</v>
      </c>
      <c r="D17" s="8">
        <v>14</v>
      </c>
      <c r="E17" s="8">
        <v>2</v>
      </c>
      <c r="F17" s="23">
        <f t="shared" si="0"/>
        <v>0.14285714285714285</v>
      </c>
      <c r="G17" s="18">
        <f t="shared" si="1"/>
        <v>0.48248407643312102</v>
      </c>
      <c r="H17" s="21">
        <v>0.75</v>
      </c>
      <c r="L17" s="6"/>
    </row>
    <row r="18" spans="1:12" x14ac:dyDescent="0.25">
      <c r="A18" s="35"/>
      <c r="B18" s="35"/>
      <c r="C18" s="9" t="s">
        <v>15</v>
      </c>
      <c r="D18" s="8">
        <v>21</v>
      </c>
      <c r="E18" s="8">
        <v>10</v>
      </c>
      <c r="F18" s="23">
        <f t="shared" si="0"/>
        <v>0.47619047619047616</v>
      </c>
      <c r="G18" s="18">
        <f t="shared" si="1"/>
        <v>0.48248407643312102</v>
      </c>
      <c r="H18" s="21">
        <v>0.75</v>
      </c>
      <c r="L18" s="6"/>
    </row>
    <row r="19" spans="1:12" x14ac:dyDescent="0.25">
      <c r="A19" s="35"/>
      <c r="B19" s="35"/>
      <c r="C19" s="9" t="s">
        <v>16</v>
      </c>
      <c r="D19" s="8">
        <v>21</v>
      </c>
      <c r="E19" s="8">
        <v>12</v>
      </c>
      <c r="F19" s="23">
        <f t="shared" si="0"/>
        <v>0.5714285714285714</v>
      </c>
      <c r="G19" s="18">
        <f t="shared" si="1"/>
        <v>0.48248407643312102</v>
      </c>
      <c r="H19" s="21">
        <v>0.75</v>
      </c>
      <c r="L19" s="6"/>
    </row>
    <row r="20" spans="1:12" x14ac:dyDescent="0.25">
      <c r="A20" s="35"/>
      <c r="B20" s="35"/>
      <c r="C20" s="9" t="s">
        <v>17</v>
      </c>
      <c r="D20" s="8">
        <v>10</v>
      </c>
      <c r="E20" s="8">
        <v>2</v>
      </c>
      <c r="F20" s="23">
        <f t="shared" si="0"/>
        <v>0.2</v>
      </c>
      <c r="G20" s="18">
        <f t="shared" si="1"/>
        <v>0.48248407643312102</v>
      </c>
      <c r="H20" s="21">
        <v>0.75</v>
      </c>
      <c r="L20" s="6"/>
    </row>
    <row r="21" spans="1:12" x14ac:dyDescent="0.25">
      <c r="A21" s="35"/>
      <c r="B21" s="35"/>
      <c r="C21" s="9" t="s">
        <v>18</v>
      </c>
      <c r="D21" s="8">
        <v>19</v>
      </c>
      <c r="E21" s="8">
        <v>5</v>
      </c>
      <c r="F21" s="23">
        <f t="shared" si="0"/>
        <v>0.26315789473684209</v>
      </c>
      <c r="G21" s="18">
        <f t="shared" si="1"/>
        <v>0.48248407643312102</v>
      </c>
      <c r="H21" s="21">
        <v>0.75</v>
      </c>
      <c r="L21" s="6"/>
    </row>
    <row r="22" spans="1:12" x14ac:dyDescent="0.25">
      <c r="A22" s="35"/>
      <c r="B22" s="35"/>
      <c r="C22" s="9" t="s">
        <v>19</v>
      </c>
      <c r="D22" s="8">
        <v>33</v>
      </c>
      <c r="E22" s="8">
        <v>12</v>
      </c>
      <c r="F22" s="23">
        <f t="shared" si="0"/>
        <v>0.36363636363636365</v>
      </c>
      <c r="G22" s="18">
        <f t="shared" si="1"/>
        <v>0.48248407643312102</v>
      </c>
      <c r="H22" s="21">
        <v>0.75</v>
      </c>
      <c r="L22" s="6"/>
    </row>
    <row r="23" spans="1:12" x14ac:dyDescent="0.25">
      <c r="A23" s="35"/>
      <c r="B23" s="35"/>
      <c r="C23" s="9" t="s">
        <v>20</v>
      </c>
      <c r="D23" s="8">
        <v>36</v>
      </c>
      <c r="E23" s="8">
        <v>17</v>
      </c>
      <c r="F23" s="23">
        <f t="shared" si="0"/>
        <v>0.47222222222222221</v>
      </c>
      <c r="G23" s="18">
        <f t="shared" si="1"/>
        <v>0.48248407643312102</v>
      </c>
      <c r="H23" s="21">
        <v>0.75</v>
      </c>
      <c r="L23" s="6"/>
    </row>
    <row r="24" spans="1:12" x14ac:dyDescent="0.25">
      <c r="A24" s="35"/>
      <c r="B24" s="35"/>
      <c r="C24" s="9" t="s">
        <v>21</v>
      </c>
      <c r="D24" s="8">
        <v>3</v>
      </c>
      <c r="E24" s="8">
        <v>1</v>
      </c>
      <c r="F24" s="23">
        <f t="shared" si="0"/>
        <v>0.33333333333333331</v>
      </c>
      <c r="G24" s="18">
        <f t="shared" si="1"/>
        <v>0.48248407643312102</v>
      </c>
      <c r="H24" s="21">
        <v>0.75</v>
      </c>
      <c r="L24" s="6"/>
    </row>
    <row r="25" spans="1:12" x14ac:dyDescent="0.25">
      <c r="A25" s="35"/>
      <c r="B25" s="35"/>
      <c r="C25" s="9" t="s">
        <v>22</v>
      </c>
      <c r="D25" s="8">
        <v>19</v>
      </c>
      <c r="E25" s="8">
        <v>11</v>
      </c>
      <c r="F25" s="23">
        <f t="shared" si="0"/>
        <v>0.57894736842105265</v>
      </c>
      <c r="G25" s="18">
        <f t="shared" si="1"/>
        <v>0.48248407643312102</v>
      </c>
      <c r="H25" s="21">
        <v>0.75</v>
      </c>
      <c r="L25" s="11"/>
    </row>
    <row r="26" spans="1:12" x14ac:dyDescent="0.25">
      <c r="A26" s="35"/>
      <c r="B26" s="35"/>
      <c r="C26" s="9" t="s">
        <v>23</v>
      </c>
      <c r="D26" s="8">
        <v>56</v>
      </c>
      <c r="E26" s="8">
        <v>23</v>
      </c>
      <c r="F26" s="23">
        <f t="shared" si="0"/>
        <v>0.4107142857142857</v>
      </c>
      <c r="G26" s="18">
        <f t="shared" si="1"/>
        <v>0.48248407643312102</v>
      </c>
      <c r="H26" s="21">
        <v>0.75</v>
      </c>
    </row>
    <row r="27" spans="1:12" x14ac:dyDescent="0.25">
      <c r="A27" s="35"/>
      <c r="B27" s="35"/>
      <c r="C27" s="10" t="s">
        <v>24</v>
      </c>
      <c r="D27" s="16">
        <f>SUM(D15:D26)</f>
        <v>256</v>
      </c>
      <c r="E27" s="16">
        <f>SUM(E15:E26)</f>
        <v>100</v>
      </c>
      <c r="F27" s="24">
        <f t="shared" si="0"/>
        <v>0.390625</v>
      </c>
      <c r="G27" s="18">
        <f t="shared" si="1"/>
        <v>0.48248407643312102</v>
      </c>
      <c r="H27" s="21">
        <v>0.75</v>
      </c>
    </row>
    <row r="28" spans="1:12" x14ac:dyDescent="0.25">
      <c r="A28" s="36" t="s">
        <v>25</v>
      </c>
      <c r="B28" s="37"/>
      <c r="C28" s="38"/>
      <c r="D28" s="16">
        <v>1256</v>
      </c>
      <c r="E28" s="16">
        <v>606</v>
      </c>
      <c r="F28" s="24">
        <f t="shared" si="0"/>
        <v>0.48248407643312102</v>
      </c>
      <c r="G28" s="17"/>
    </row>
    <row r="31" spans="1:12" ht="35.25" customHeight="1" x14ac:dyDescent="0.25">
      <c r="A31" s="39" t="s">
        <v>29</v>
      </c>
      <c r="B31" s="39"/>
      <c r="C31" s="39"/>
      <c r="D31" s="39"/>
      <c r="E31" s="39"/>
      <c r="F31" s="39"/>
      <c r="G31" s="39"/>
    </row>
    <row r="32" spans="1:12" ht="15" customHeight="1" x14ac:dyDescent="0.25">
      <c r="A32" s="29" t="s">
        <v>1</v>
      </c>
      <c r="B32" s="30"/>
      <c r="C32" s="35" t="s">
        <v>26</v>
      </c>
      <c r="D32" s="40" t="s">
        <v>35</v>
      </c>
      <c r="E32" s="40" t="s">
        <v>36</v>
      </c>
      <c r="F32" s="40" t="s">
        <v>37</v>
      </c>
    </row>
    <row r="33" spans="1:7" ht="28.5" customHeight="1" x14ac:dyDescent="0.25">
      <c r="A33" s="31"/>
      <c r="B33" s="32"/>
      <c r="C33" s="35"/>
      <c r="D33" s="40"/>
      <c r="E33" s="40"/>
      <c r="F33" s="40"/>
    </row>
    <row r="34" spans="1:7" ht="27.75" customHeight="1" x14ac:dyDescent="0.25">
      <c r="A34" s="31"/>
      <c r="B34" s="32"/>
      <c r="C34" s="35"/>
      <c r="D34" s="40"/>
      <c r="E34" s="40"/>
      <c r="F34" s="40"/>
    </row>
    <row r="35" spans="1:7" ht="43.5" customHeight="1" x14ac:dyDescent="0.25">
      <c r="A35" s="31"/>
      <c r="B35" s="32"/>
      <c r="C35" s="35"/>
      <c r="D35" s="40"/>
      <c r="E35" s="40"/>
      <c r="F35" s="40"/>
    </row>
    <row r="36" spans="1:7" x14ac:dyDescent="0.25">
      <c r="A36" s="29" t="s">
        <v>2</v>
      </c>
      <c r="B36" s="30"/>
      <c r="C36" s="7" t="s">
        <v>3</v>
      </c>
      <c r="D36" s="8">
        <v>271</v>
      </c>
      <c r="E36" s="8">
        <v>139</v>
      </c>
      <c r="F36" s="23">
        <f>E36/D36</f>
        <v>0.51291512915129156</v>
      </c>
      <c r="G36" s="21">
        <f>$F$57</f>
        <v>0.49283439490445857</v>
      </c>
    </row>
    <row r="37" spans="1:7" x14ac:dyDescent="0.25">
      <c r="A37" s="31"/>
      <c r="B37" s="32"/>
      <c r="C37" s="9" t="s">
        <v>4</v>
      </c>
      <c r="D37" s="8">
        <v>237</v>
      </c>
      <c r="E37" s="8">
        <v>105</v>
      </c>
      <c r="F37" s="23">
        <f t="shared" ref="F37:F57" si="2">E37/D37</f>
        <v>0.44303797468354428</v>
      </c>
      <c r="G37" s="21">
        <f t="shared" ref="G37:G56" si="3">$F$57</f>
        <v>0.49283439490445857</v>
      </c>
    </row>
    <row r="38" spans="1:7" x14ac:dyDescent="0.25">
      <c r="A38" s="33"/>
      <c r="B38" s="34"/>
      <c r="C38" s="10" t="s">
        <v>5</v>
      </c>
      <c r="D38" s="16">
        <f>SUM(D36:D37)</f>
        <v>508</v>
      </c>
      <c r="E38" s="16">
        <f>SUM(E36:E37)</f>
        <v>244</v>
      </c>
      <c r="F38" s="24">
        <f t="shared" si="2"/>
        <v>0.48031496062992124</v>
      </c>
      <c r="G38" s="21">
        <f t="shared" si="3"/>
        <v>0.49283439490445857</v>
      </c>
    </row>
    <row r="39" spans="1:7" x14ac:dyDescent="0.25">
      <c r="A39" s="35" t="s">
        <v>6</v>
      </c>
      <c r="B39" s="35"/>
      <c r="C39" s="9" t="s">
        <v>7</v>
      </c>
      <c r="D39" s="8">
        <v>118</v>
      </c>
      <c r="E39" s="8">
        <v>72</v>
      </c>
      <c r="F39" s="23">
        <f t="shared" si="2"/>
        <v>0.61016949152542377</v>
      </c>
      <c r="G39" s="21">
        <f t="shared" si="3"/>
        <v>0.49283439490445857</v>
      </c>
    </row>
    <row r="40" spans="1:7" x14ac:dyDescent="0.25">
      <c r="A40" s="35"/>
      <c r="B40" s="35"/>
      <c r="C40" s="9" t="s">
        <v>8</v>
      </c>
      <c r="D40" s="8">
        <v>203</v>
      </c>
      <c r="E40" s="8">
        <v>150</v>
      </c>
      <c r="F40" s="23">
        <f t="shared" si="2"/>
        <v>0.73891625615763545</v>
      </c>
      <c r="G40" s="21">
        <f t="shared" si="3"/>
        <v>0.49283439490445857</v>
      </c>
    </row>
    <row r="41" spans="1:7" x14ac:dyDescent="0.25">
      <c r="A41" s="35"/>
      <c r="B41" s="35"/>
      <c r="C41" s="9" t="s">
        <v>9</v>
      </c>
      <c r="D41" s="8">
        <v>119</v>
      </c>
      <c r="E41" s="8">
        <v>57</v>
      </c>
      <c r="F41" s="23">
        <f t="shared" si="2"/>
        <v>0.47899159663865548</v>
      </c>
      <c r="G41" s="21">
        <f t="shared" si="3"/>
        <v>0.49283439490445857</v>
      </c>
    </row>
    <row r="42" spans="1:7" x14ac:dyDescent="0.25">
      <c r="A42" s="35"/>
      <c r="B42" s="35"/>
      <c r="C42" s="9" t="s">
        <v>10</v>
      </c>
      <c r="D42" s="8">
        <v>52</v>
      </c>
      <c r="E42" s="8">
        <v>9</v>
      </c>
      <c r="F42" s="23">
        <f t="shared" si="2"/>
        <v>0.17307692307692307</v>
      </c>
      <c r="G42" s="21">
        <f t="shared" si="3"/>
        <v>0.49283439490445857</v>
      </c>
    </row>
    <row r="43" spans="1:7" x14ac:dyDescent="0.25">
      <c r="A43" s="35"/>
      <c r="B43" s="35"/>
      <c r="C43" s="10" t="s">
        <v>28</v>
      </c>
      <c r="D43" s="16">
        <f>SUM(D39:D42)</f>
        <v>492</v>
      </c>
      <c r="E43" s="16">
        <f>SUM(E39:E42)</f>
        <v>288</v>
      </c>
      <c r="F43" s="24">
        <f t="shared" si="2"/>
        <v>0.58536585365853655</v>
      </c>
      <c r="G43" s="21">
        <f t="shared" si="3"/>
        <v>0.49283439490445857</v>
      </c>
    </row>
    <row r="44" spans="1:7" x14ac:dyDescent="0.25">
      <c r="A44" s="35" t="s">
        <v>11</v>
      </c>
      <c r="B44" s="35"/>
      <c r="C44" s="9" t="s">
        <v>12</v>
      </c>
      <c r="D44" s="8">
        <v>7</v>
      </c>
      <c r="E44" s="8">
        <v>1</v>
      </c>
      <c r="F44" s="23">
        <f t="shared" si="2"/>
        <v>0.14285714285714285</v>
      </c>
      <c r="G44" s="21">
        <f t="shared" si="3"/>
        <v>0.49283439490445857</v>
      </c>
    </row>
    <row r="45" spans="1:7" x14ac:dyDescent="0.25">
      <c r="A45" s="35"/>
      <c r="B45" s="35"/>
      <c r="C45" s="9" t="s">
        <v>13</v>
      </c>
      <c r="D45" s="8">
        <v>17</v>
      </c>
      <c r="E45" s="8">
        <v>4</v>
      </c>
      <c r="F45" s="23">
        <f t="shared" si="2"/>
        <v>0.23529411764705882</v>
      </c>
      <c r="G45" s="21">
        <f t="shared" si="3"/>
        <v>0.49283439490445857</v>
      </c>
    </row>
    <row r="46" spans="1:7" x14ac:dyDescent="0.25">
      <c r="A46" s="35"/>
      <c r="B46" s="35"/>
      <c r="C46" s="9" t="s">
        <v>14</v>
      </c>
      <c r="D46" s="8">
        <v>14</v>
      </c>
      <c r="E46" s="8">
        <v>4</v>
      </c>
      <c r="F46" s="23">
        <f t="shared" si="2"/>
        <v>0.2857142857142857</v>
      </c>
      <c r="G46" s="21">
        <f t="shared" si="3"/>
        <v>0.49283439490445857</v>
      </c>
    </row>
    <row r="47" spans="1:7" x14ac:dyDescent="0.25">
      <c r="A47" s="35"/>
      <c r="B47" s="35"/>
      <c r="C47" s="9" t="s">
        <v>15</v>
      </c>
      <c r="D47" s="8">
        <v>21</v>
      </c>
      <c r="E47" s="8">
        <v>8</v>
      </c>
      <c r="F47" s="23">
        <f t="shared" si="2"/>
        <v>0.38095238095238093</v>
      </c>
      <c r="G47" s="21">
        <f t="shared" si="3"/>
        <v>0.49283439490445857</v>
      </c>
    </row>
    <row r="48" spans="1:7" x14ac:dyDescent="0.25">
      <c r="A48" s="35"/>
      <c r="B48" s="35"/>
      <c r="C48" s="9" t="s">
        <v>16</v>
      </c>
      <c r="D48" s="8">
        <v>21</v>
      </c>
      <c r="E48" s="8">
        <v>10</v>
      </c>
      <c r="F48" s="23">
        <f t="shared" si="2"/>
        <v>0.47619047619047616</v>
      </c>
      <c r="G48" s="21">
        <f t="shared" si="3"/>
        <v>0.49283439490445857</v>
      </c>
    </row>
    <row r="49" spans="1:7" x14ac:dyDescent="0.25">
      <c r="A49" s="35"/>
      <c r="B49" s="35"/>
      <c r="C49" s="9" t="s">
        <v>17</v>
      </c>
      <c r="D49" s="8">
        <v>10</v>
      </c>
      <c r="E49" s="8">
        <v>3</v>
      </c>
      <c r="F49" s="23">
        <f t="shared" si="2"/>
        <v>0.3</v>
      </c>
      <c r="G49" s="21">
        <f t="shared" si="3"/>
        <v>0.49283439490445857</v>
      </c>
    </row>
    <row r="50" spans="1:7" x14ac:dyDescent="0.25">
      <c r="A50" s="35"/>
      <c r="B50" s="35"/>
      <c r="C50" s="9" t="s">
        <v>18</v>
      </c>
      <c r="D50" s="8">
        <v>19</v>
      </c>
      <c r="E50" s="8">
        <v>7</v>
      </c>
      <c r="F50" s="23">
        <f t="shared" si="2"/>
        <v>0.36842105263157893</v>
      </c>
      <c r="G50" s="21">
        <f t="shared" si="3"/>
        <v>0.49283439490445857</v>
      </c>
    </row>
    <row r="51" spans="1:7" x14ac:dyDescent="0.25">
      <c r="A51" s="35"/>
      <c r="B51" s="35"/>
      <c r="C51" s="9" t="s">
        <v>19</v>
      </c>
      <c r="D51" s="8">
        <v>33</v>
      </c>
      <c r="E51" s="8">
        <v>9</v>
      </c>
      <c r="F51" s="23">
        <f t="shared" si="2"/>
        <v>0.27272727272727271</v>
      </c>
      <c r="G51" s="21">
        <f t="shared" si="3"/>
        <v>0.49283439490445857</v>
      </c>
    </row>
    <row r="52" spans="1:7" x14ac:dyDescent="0.25">
      <c r="A52" s="35"/>
      <c r="B52" s="35"/>
      <c r="C52" s="9" t="s">
        <v>20</v>
      </c>
      <c r="D52" s="8">
        <v>36</v>
      </c>
      <c r="E52" s="8">
        <v>20</v>
      </c>
      <c r="F52" s="23">
        <f t="shared" si="2"/>
        <v>0.55555555555555558</v>
      </c>
      <c r="G52" s="21">
        <f t="shared" si="3"/>
        <v>0.49283439490445857</v>
      </c>
    </row>
    <row r="53" spans="1:7" x14ac:dyDescent="0.25">
      <c r="A53" s="35"/>
      <c r="B53" s="35"/>
      <c r="C53" s="9" t="s">
        <v>21</v>
      </c>
      <c r="D53" s="8">
        <v>3</v>
      </c>
      <c r="E53" s="8">
        <v>0</v>
      </c>
      <c r="F53" s="23">
        <f t="shared" si="2"/>
        <v>0</v>
      </c>
      <c r="G53" s="21">
        <f t="shared" si="3"/>
        <v>0.49283439490445857</v>
      </c>
    </row>
    <row r="54" spans="1:7" x14ac:dyDescent="0.25">
      <c r="A54" s="35"/>
      <c r="B54" s="35"/>
      <c r="C54" s="9" t="s">
        <v>22</v>
      </c>
      <c r="D54" s="8">
        <v>19</v>
      </c>
      <c r="E54" s="8">
        <v>6</v>
      </c>
      <c r="F54" s="23">
        <f t="shared" si="2"/>
        <v>0.31578947368421051</v>
      </c>
      <c r="G54" s="21">
        <f t="shared" si="3"/>
        <v>0.49283439490445857</v>
      </c>
    </row>
    <row r="55" spans="1:7" x14ac:dyDescent="0.25">
      <c r="A55" s="35"/>
      <c r="B55" s="35"/>
      <c r="C55" s="9" t="s">
        <v>23</v>
      </c>
      <c r="D55" s="8">
        <v>56</v>
      </c>
      <c r="E55" s="8">
        <v>15</v>
      </c>
      <c r="F55" s="23">
        <f t="shared" si="2"/>
        <v>0.26785714285714285</v>
      </c>
      <c r="G55" s="21">
        <f t="shared" si="3"/>
        <v>0.49283439490445857</v>
      </c>
    </row>
    <row r="56" spans="1:7" x14ac:dyDescent="0.25">
      <c r="A56" s="35"/>
      <c r="B56" s="35"/>
      <c r="C56" s="10" t="s">
        <v>24</v>
      </c>
      <c r="D56" s="16">
        <f>SUM(D44:D55)</f>
        <v>256</v>
      </c>
      <c r="E56" s="16">
        <f>SUM(E44:E55)</f>
        <v>87</v>
      </c>
      <c r="F56" s="24">
        <f t="shared" si="2"/>
        <v>0.33984375</v>
      </c>
      <c r="G56" s="21">
        <f t="shared" si="3"/>
        <v>0.49283439490445857</v>
      </c>
    </row>
    <row r="57" spans="1:7" x14ac:dyDescent="0.25">
      <c r="A57" s="36" t="s">
        <v>25</v>
      </c>
      <c r="B57" s="37"/>
      <c r="C57" s="38"/>
      <c r="D57" s="16">
        <v>1256</v>
      </c>
      <c r="E57" s="16">
        <f>SUM(E38+E43+E56)</f>
        <v>619</v>
      </c>
      <c r="F57" s="24">
        <f t="shared" si="2"/>
        <v>0.49283439490445857</v>
      </c>
      <c r="G57" s="25"/>
    </row>
  </sheetData>
  <mergeCells count="19">
    <mergeCell ref="A36:B38"/>
    <mergeCell ref="A39:B43"/>
    <mergeCell ref="A44:B56"/>
    <mergeCell ref="A57:C57"/>
    <mergeCell ref="A31:G31"/>
    <mergeCell ref="A32:B35"/>
    <mergeCell ref="C32:C35"/>
    <mergeCell ref="D32:D35"/>
    <mergeCell ref="E32:E35"/>
    <mergeCell ref="F32:F35"/>
    <mergeCell ref="E3:E6"/>
    <mergeCell ref="F3:F6"/>
    <mergeCell ref="A28:C28"/>
    <mergeCell ref="A10:B14"/>
    <mergeCell ref="A15:B27"/>
    <mergeCell ref="A7:B9"/>
    <mergeCell ref="D3:D6"/>
    <mergeCell ref="C3:C6"/>
    <mergeCell ref="A3:B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Kirjeldus</vt:lpstr>
      <vt:lpstr>Aruandesse2015</vt:lpstr>
      <vt:lpstr>Aruandesse2014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2016-06-17T06:50:46Z</dcterms:created>
  <dcterms:modified xsi:type="dcterms:W3CDTF">2017-06-14T13:31:41Z</dcterms:modified>
</cp:coreProperties>
</file>