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valmis\"/>
    </mc:Choice>
  </mc:AlternateContent>
  <xr:revisionPtr revIDLastSave="0" documentId="13_ncr:1_{C36E5494-FC1E-4649-A1A0-5FDF700497A8}" xr6:coauthVersionLast="43" xr6:coauthVersionMax="43" xr10:uidLastSave="{00000000-0000-0000-0000-000000000000}"/>
  <bookViews>
    <workbookView xWindow="-120" yWindow="-120" windowWidth="25440" windowHeight="15390" activeTab="4" xr2:uid="{00000000-000D-0000-FFFF-FFFF00000000}"/>
  </bookViews>
  <sheets>
    <sheet name="Kirjeldus 2018" sheetId="1" r:id="rId1"/>
    <sheet name="Aruandesse 2018" sheetId="2" r:id="rId2"/>
    <sheet name="Andmed_detailsem" sheetId="3" r:id="rId3"/>
    <sheet name="Kirjeldus 2017" sheetId="5" r:id="rId4"/>
    <sheet name="Aastate võrdlus" sheetId="4" r:id="rId5"/>
  </sheets>
  <externalReferences>
    <externalReference r:id="rId6"/>
    <externalReference r:id="rId7"/>
  </externalReferences>
  <definedNames>
    <definedName name="DF_GRID_1" localSheetId="3">[1]Andmed_detailsem!#REF!</definedName>
    <definedName name="DF_GRID_1">Andmed_detailsem!#REF!</definedName>
    <definedName name="HVA_I" localSheetId="4">[2]Aruandesse!$C$4:$C$25*0+[2]Aruandesse!$C$26</definedName>
    <definedName name="HVA_I" localSheetId="3">[1]Aruandesse!$E$5:$E$26*0+[1]Aruandesse!$E$27</definedName>
    <definedName name="HVA_I">'Aruandesse 2018'!$E$5:$E$26*0+'Aruandesse 2018'!$E$28</definedName>
    <definedName name="HVA_II" localSheetId="4">[2]Aruandesse!#REF!*0+[2]Aruandesse!#REF!</definedName>
    <definedName name="HVA_II" localSheetId="3">[1]Aruandesse!#REF!*0+[1]Aruandesse!#REF!</definedName>
    <definedName name="HVA_II">'Aruandesse 2018'!#REF!*0+'Aruandesse 2018'!#REF!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2" l="1"/>
  <c r="I54" i="2"/>
  <c r="J42" i="2"/>
  <c r="I42" i="2"/>
  <c r="J37" i="2"/>
  <c r="I37" i="2"/>
  <c r="G54" i="2"/>
  <c r="F54" i="2"/>
  <c r="G42" i="2"/>
  <c r="F42" i="2"/>
  <c r="G37" i="2"/>
  <c r="F37" i="2"/>
  <c r="I55" i="2" l="1"/>
  <c r="J55" i="2"/>
  <c r="F55" i="2"/>
  <c r="G55" i="2"/>
  <c r="D26" i="2"/>
  <c r="C26" i="2"/>
  <c r="K27" i="2"/>
  <c r="J27" i="2"/>
  <c r="G27" i="2" l="1"/>
  <c r="D54" i="2" l="1"/>
  <c r="C54" i="2"/>
  <c r="D42" i="2"/>
  <c r="C42" i="2"/>
  <c r="D37" i="2"/>
  <c r="C37" i="2"/>
  <c r="G26" i="2"/>
  <c r="G25" i="2"/>
  <c r="G5" i="3"/>
  <c r="G6" i="3"/>
  <c r="G7" i="3"/>
  <c r="G8" i="3"/>
  <c r="G9" i="3"/>
  <c r="G10" i="3"/>
  <c r="G11" i="3"/>
  <c r="G12" i="3"/>
  <c r="G13" i="3"/>
  <c r="G15" i="3"/>
  <c r="G16" i="3"/>
  <c r="G17" i="3"/>
  <c r="G18" i="3"/>
  <c r="G19" i="3"/>
  <c r="G21" i="3"/>
  <c r="G22" i="3"/>
  <c r="G23" i="3"/>
  <c r="G24" i="3"/>
  <c r="G25" i="3"/>
  <c r="G26" i="3"/>
  <c r="G4" i="3"/>
  <c r="D5" i="3"/>
  <c r="D7" i="3" s="1"/>
  <c r="D26" i="3" s="1"/>
  <c r="D6" i="3"/>
  <c r="D8" i="3"/>
  <c r="D12" i="3" s="1"/>
  <c r="D9" i="3"/>
  <c r="D10" i="3"/>
  <c r="D11" i="3"/>
  <c r="D13" i="3"/>
  <c r="D25" i="3" s="1"/>
  <c r="D14" i="3"/>
  <c r="D15" i="3"/>
  <c r="D16" i="3"/>
  <c r="D17" i="3"/>
  <c r="D18" i="3"/>
  <c r="D19" i="3"/>
  <c r="D20" i="3"/>
  <c r="D21" i="3"/>
  <c r="D22" i="3"/>
  <c r="D23" i="3"/>
  <c r="D24" i="3"/>
  <c r="D4" i="3"/>
  <c r="E25" i="3"/>
  <c r="E12" i="3"/>
  <c r="E7" i="3"/>
  <c r="C25" i="3"/>
  <c r="C12" i="3"/>
  <c r="C7" i="3"/>
  <c r="C26" i="3" s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4" i="4"/>
  <c r="E26" i="3" l="1"/>
  <c r="C55" i="2"/>
  <c r="D55" i="2"/>
  <c r="D13" i="2" l="1"/>
  <c r="C13" i="2"/>
  <c r="D8" i="2"/>
  <c r="C8" i="2"/>
  <c r="C28" i="2" l="1"/>
  <c r="D28" i="2"/>
  <c r="F6" i="2"/>
  <c r="F7" i="2" l="1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8" i="2"/>
  <c r="F5" i="2"/>
  <c r="L25" i="4" l="1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K28" i="2"/>
  <c r="J28" i="2"/>
  <c r="K26" i="2"/>
  <c r="J26" i="2"/>
  <c r="K25" i="2"/>
  <c r="J25" i="2"/>
  <c r="K24" i="2"/>
  <c r="J24" i="2"/>
  <c r="G24" i="2"/>
  <c r="K23" i="2"/>
  <c r="J23" i="2"/>
  <c r="G23" i="2"/>
  <c r="K22" i="2"/>
  <c r="J22" i="2"/>
  <c r="G22" i="2"/>
  <c r="K21" i="2"/>
  <c r="J21" i="2"/>
  <c r="G21" i="2"/>
  <c r="K20" i="2"/>
  <c r="J20" i="2"/>
  <c r="G20" i="2"/>
  <c r="K19" i="2"/>
  <c r="J19" i="2"/>
  <c r="G19" i="2"/>
  <c r="K18" i="2"/>
  <c r="J18" i="2"/>
  <c r="G18" i="2"/>
  <c r="K17" i="2"/>
  <c r="J17" i="2"/>
  <c r="G17" i="2"/>
  <c r="K16" i="2"/>
  <c r="J16" i="2"/>
  <c r="G16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K10" i="2"/>
  <c r="J10" i="2"/>
  <c r="G10" i="2"/>
  <c r="K9" i="2"/>
  <c r="J9" i="2"/>
  <c r="G9" i="2"/>
  <c r="K8" i="2"/>
  <c r="J8" i="2"/>
  <c r="G8" i="2"/>
  <c r="K7" i="2"/>
  <c r="J7" i="2"/>
  <c r="G7" i="2"/>
  <c r="K6" i="2"/>
  <c r="J6" i="2"/>
  <c r="G6" i="2"/>
  <c r="K5" i="2"/>
  <c r="J5" i="2"/>
  <c r="G5" i="2"/>
</calcChain>
</file>

<file path=xl/sharedStrings.xml><?xml version="1.0" encoding="utf-8"?>
<sst xmlns="http://schemas.openxmlformats.org/spreadsheetml/2006/main" count="255" uniqueCount="95">
  <si>
    <r>
      <t xml:space="preserve">Indikaator 4a.  RAVIKESTUS: APENDEKTOOMIA </t>
    </r>
    <r>
      <rPr>
        <b/>
        <sz val="11"/>
        <color indexed="8"/>
        <rFont val="Calibri"/>
        <family val="2"/>
        <charset val="186"/>
      </rPr>
      <t xml:space="preserve"> </t>
    </r>
    <r>
      <rPr>
        <b/>
        <sz val="11"/>
        <color indexed="62"/>
        <rFont val="Times New Roman"/>
        <family val="1"/>
        <charset val="186"/>
      </rPr>
      <t xml:space="preserve"> </t>
    </r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</si>
  <si>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</si>
  <si>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</si>
  <si>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</si>
  <si>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</si>
  <si>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</si>
  <si>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PERH</t>
  </si>
  <si>
    <t>TLH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</si>
  <si>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</si>
  <si>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</si>
  <si>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</si>
  <si>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</si>
  <si>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</si>
  <si>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</si>
  <si>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</si>
  <si>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</si>
  <si>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</si>
  <si>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</si>
  <si>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</si>
  <si>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</si>
  <si>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</si>
  <si>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</si>
  <si>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</si>
  <si>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</si>
  <si>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</si>
  <si>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</si>
  <si>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</si>
  <si>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</si>
  <si>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</si>
  <si>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 xml:space="preserve"> ≤ 5 päeva </t>
  </si>
  <si>
    <t xml:space="preserve"> ≥ 6 päeva </t>
  </si>
  <si>
    <t>KOKKU</t>
  </si>
  <si>
    <t>Jõgeva</t>
  </si>
  <si>
    <t>* teenust ei osutata</t>
  </si>
  <si>
    <t>Haiglaliik</t>
  </si>
  <si>
    <t xml:space="preserve">Haigla </t>
  </si>
  <si>
    <t>Piirkondlikud</t>
  </si>
  <si>
    <t>Keskhaiglad</t>
  </si>
  <si>
    <t>Üldhaiglad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</si>
  <si>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</si>
  <si>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</si>
  <si>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</si>
  <si>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</si>
  <si>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</si>
  <si>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</si>
  <si>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</si>
  <si>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</si>
  <si>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</si>
  <si>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</si>
  <si>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</si>
  <si>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</si>
  <si>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</si>
  <si>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</si>
  <si>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</si>
  <si>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</si>
  <si>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</si>
  <si>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</si>
  <si>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Jõgeva Haigla*</t>
  </si>
  <si>
    <t>Haigla</t>
  </si>
  <si>
    <t xml:space="preserve">2018 ravikestus ≤ 5 päeva </t>
  </si>
  <si>
    <t xml:space="preserve">2018 ravikestus ≥ 6 päeva 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</si>
  <si>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</si>
  <si>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</si>
  <si>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Haapsalu Neuroloogiline Rehabilitatsioonikeskus*</t>
  </si>
  <si>
    <t>Erihaiglad</t>
  </si>
  <si>
    <t>Arveid kokku</t>
  </si>
  <si>
    <t xml:space="preserve">Arveid, kus ravipäevi ≤ 5 </t>
  </si>
  <si>
    <t>Osakaal</t>
  </si>
  <si>
    <t/>
  </si>
  <si>
    <t>Teenus</t>
  </si>
  <si>
    <t>Laparoskoopiline apendektoomia</t>
  </si>
  <si>
    <t>Apendektoomia kesklõikest</t>
  </si>
  <si>
    <t>Apendektoomia</t>
  </si>
  <si>
    <t>J2211</t>
  </si>
  <si>
    <t>J2101</t>
  </si>
  <si>
    <t>J2125</t>
  </si>
  <si>
    <t>Keskhaigla</t>
  </si>
  <si>
    <t>Üldhaigla</t>
  </si>
  <si>
    <t>Vanus 15–18</t>
  </si>
  <si>
    <t>2018 apendektoomia ravikestus ≤5 päeva, osakaal</t>
  </si>
  <si>
    <t>2017 apendektoomia ravikestus ≤5 päeva, osakaal</t>
  </si>
  <si>
    <t>2016 apendektoomia ravikestus ≤5 päeva, osakaal</t>
  </si>
  <si>
    <t>2018. a apendektoomia ravijuhud, arv</t>
  </si>
  <si>
    <t>2018. a apendektoomia ravikestus ≤5 päeva, arv</t>
  </si>
  <si>
    <t>2018. a apendektoomia ravikestus ≤5 päeva, osakaal</t>
  </si>
  <si>
    <t>2018. a apendektoomia ravikestus ≤ 5 päeva, arv</t>
  </si>
  <si>
    <t>2018. a apendektoomia ravikestus ≤ 5 päeva, osakaal</t>
  </si>
  <si>
    <t>–</t>
  </si>
  <si>
    <t xml:space="preserve">Kriipsuga ( – ) tähistatud read, kus ei olnud juhtusid ning tulemust ei saanud arvutada. </t>
  </si>
  <si>
    <t>Kuni 5 päeva kestnud apendektoomia ravijuhtude osakaal</t>
  </si>
  <si>
    <t>2013 apendektoomia ravikestus ≤5 päeva, osakaal</t>
  </si>
  <si>
    <t>2014 apendektoomia ravikestus ≤5 päeva, osakaal</t>
  </si>
  <si>
    <t>2015 apendektoomia ravikestus ≤5 päeva, osakaal</t>
  </si>
  <si>
    <t>2012 apendektoomia ravikestus ≤5 päeva, osakaal</t>
  </si>
  <si>
    <t>2011 apendektoomia ravikestus ≤5 päeva, osakaa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</si>
</sst>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1C5394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indexed="6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</font>
  </fonts>
  <fills count="54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18"/>
      </bottom>
      <diagonal/>
    </border>
  </borders>
  <cellStyleXfs count="10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2" borderId="0" applyNumberFormat="0" applyBorder="0" applyAlignment="0" applyProtection="0"/>
    <xf numFmtId="0" fontId="25" fillId="25" borderId="7" applyNumberFormat="0" applyAlignment="0" applyProtection="0"/>
    <xf numFmtId="0" fontId="26" fillId="17" borderId="8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3" fillId="15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7" applyNumberFormat="0" applyAlignment="0" applyProtection="0"/>
    <xf numFmtId="0" fontId="32" fillId="0" borderId="12" applyNumberFormat="0" applyFill="0" applyAlignment="0" applyProtection="0"/>
    <xf numFmtId="0" fontId="32" fillId="23" borderId="0" applyNumberFormat="0" applyBorder="0" applyAlignment="0" applyProtection="0"/>
    <xf numFmtId="0" fontId="15" fillId="22" borderId="7" applyNumberFormat="0" applyFont="0" applyAlignment="0" applyProtection="0"/>
    <xf numFmtId="0" fontId="33" fillId="25" borderId="13" applyNumberFormat="0" applyAlignment="0" applyProtection="0"/>
    <xf numFmtId="4" fontId="15" fillId="29" borderId="7" applyNumberFormat="0" applyProtection="0">
      <alignment vertical="center"/>
    </xf>
    <xf numFmtId="4" fontId="36" fillId="30" borderId="7" applyNumberFormat="0" applyProtection="0">
      <alignment vertical="center"/>
    </xf>
    <xf numFmtId="4" fontId="15" fillId="30" borderId="7" applyNumberFormat="0" applyProtection="0">
      <alignment horizontal="left" vertical="center" indent="1"/>
    </xf>
    <xf numFmtId="0" fontId="19" fillId="29" borderId="14" applyNumberFormat="0" applyProtection="0">
      <alignment horizontal="left" vertical="top" indent="1"/>
    </xf>
    <xf numFmtId="4" fontId="15" fillId="31" borderId="7" applyNumberFormat="0" applyProtection="0">
      <alignment horizontal="left" vertical="center" indent="1"/>
    </xf>
    <xf numFmtId="4" fontId="15" fillId="32" borderId="7" applyNumberFormat="0" applyProtection="0">
      <alignment horizontal="right" vertical="center"/>
    </xf>
    <xf numFmtId="4" fontId="15" fillId="33" borderId="7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35" borderId="7" applyNumberFormat="0" applyProtection="0">
      <alignment horizontal="right" vertical="center"/>
    </xf>
    <xf numFmtId="4" fontId="15" fillId="36" borderId="7" applyNumberFormat="0" applyProtection="0">
      <alignment horizontal="right" vertical="center"/>
    </xf>
    <xf numFmtId="4" fontId="15" fillId="37" borderId="7" applyNumberFormat="0" applyProtection="0">
      <alignment horizontal="right" vertical="center"/>
    </xf>
    <xf numFmtId="4" fontId="15" fillId="38" borderId="7" applyNumberFormat="0" applyProtection="0">
      <alignment horizontal="right" vertical="center"/>
    </xf>
    <xf numFmtId="4" fontId="15" fillId="39" borderId="7" applyNumberFormat="0" applyProtection="0">
      <alignment horizontal="right" vertical="center"/>
    </xf>
    <xf numFmtId="4" fontId="15" fillId="40" borderId="7" applyNumberFormat="0" applyProtection="0">
      <alignment horizontal="right" vertical="center"/>
    </xf>
    <xf numFmtId="4" fontId="15" fillId="41" borderId="15" applyNumberFormat="0" applyProtection="0">
      <alignment horizontal="left" vertical="center" indent="1"/>
    </xf>
    <xf numFmtId="4" fontId="18" fillId="42" borderId="15" applyNumberFormat="0" applyProtection="0">
      <alignment horizontal="left" vertical="center" indent="1"/>
    </xf>
    <xf numFmtId="4" fontId="18" fillId="42" borderId="15" applyNumberFormat="0" applyProtection="0">
      <alignment horizontal="left" vertical="center" indent="1"/>
    </xf>
    <xf numFmtId="4" fontId="15" fillId="43" borderId="7" applyNumberFormat="0" applyProtection="0">
      <alignment horizontal="right" vertical="center"/>
    </xf>
    <xf numFmtId="4" fontId="15" fillId="44" borderId="15" applyNumberFormat="0" applyProtection="0">
      <alignment horizontal="left" vertical="center" indent="1"/>
    </xf>
    <xf numFmtId="4" fontId="15" fillId="43" borderId="15" applyNumberFormat="0" applyProtection="0">
      <alignment horizontal="left" vertical="center" indent="1"/>
    </xf>
    <xf numFmtId="0" fontId="15" fillId="45" borderId="7" applyNumberFormat="0" applyProtection="0">
      <alignment horizontal="left" vertical="center" indent="1"/>
    </xf>
    <xf numFmtId="0" fontId="15" fillId="42" borderId="14" applyNumberFormat="0" applyProtection="0">
      <alignment horizontal="left" vertical="top" indent="1"/>
    </xf>
    <xf numFmtId="0" fontId="15" fillId="46" borderId="7" applyNumberFormat="0" applyProtection="0">
      <alignment horizontal="left" vertical="center" indent="1"/>
    </xf>
    <xf numFmtId="0" fontId="15" fillId="43" borderId="14" applyNumberFormat="0" applyProtection="0">
      <alignment horizontal="left" vertical="top" indent="1"/>
    </xf>
    <xf numFmtId="0" fontId="15" fillId="47" borderId="7" applyNumberFormat="0" applyProtection="0">
      <alignment horizontal="left" vertical="center" indent="1"/>
    </xf>
    <xf numFmtId="0" fontId="15" fillId="47" borderId="14" applyNumberFormat="0" applyProtection="0">
      <alignment horizontal="left" vertical="top" indent="1"/>
    </xf>
    <xf numFmtId="0" fontId="15" fillId="44" borderId="7" applyNumberFormat="0" applyProtection="0">
      <alignment horizontal="left" vertical="center" indent="1"/>
    </xf>
    <xf numFmtId="0" fontId="15" fillId="44" borderId="14" applyNumberFormat="0" applyProtection="0">
      <alignment horizontal="left" vertical="top" indent="1"/>
    </xf>
    <xf numFmtId="0" fontId="15" fillId="48" borderId="16" applyNumberFormat="0">
      <protection locked="0"/>
    </xf>
    <xf numFmtId="0" fontId="16" fillId="42" borderId="17" applyBorder="0"/>
    <xf numFmtId="4" fontId="17" fillId="49" borderId="14" applyNumberFormat="0" applyProtection="0">
      <alignment vertical="center"/>
    </xf>
    <xf numFmtId="4" fontId="36" fillId="50" borderId="1" applyNumberFormat="0" applyProtection="0">
      <alignment vertical="center"/>
    </xf>
    <xf numFmtId="4" fontId="17" fillId="45" borderId="14" applyNumberFormat="0" applyProtection="0">
      <alignment horizontal="left" vertical="center" indent="1"/>
    </xf>
    <xf numFmtId="0" fontId="17" fillId="49" borderId="14" applyNumberFormat="0" applyProtection="0">
      <alignment horizontal="left" vertical="top" indent="1"/>
    </xf>
    <xf numFmtId="4" fontId="15" fillId="0" borderId="7" applyNumberFormat="0" applyProtection="0">
      <alignment horizontal="right" vertical="center"/>
    </xf>
    <xf numFmtId="4" fontId="36" fillId="51" borderId="7" applyNumberFormat="0" applyProtection="0">
      <alignment horizontal="right" vertical="center"/>
    </xf>
    <xf numFmtId="4" fontId="15" fillId="31" borderId="7" applyNumberFormat="0" applyProtection="0">
      <alignment horizontal="left" vertical="center" indent="1"/>
    </xf>
    <xf numFmtId="0" fontId="17" fillId="43" borderId="14" applyNumberFormat="0" applyProtection="0">
      <alignment horizontal="left" vertical="top" indent="1"/>
    </xf>
    <xf numFmtId="4" fontId="20" fillId="52" borderId="15" applyNumberFormat="0" applyProtection="0">
      <alignment horizontal="left" vertical="center" indent="1"/>
    </xf>
    <xf numFmtId="0" fontId="15" fillId="53" borderId="1"/>
    <xf numFmtId="4" fontId="21" fillId="48" borderId="7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5" fillId="0" borderId="0" xfId="2"/>
    <xf numFmtId="0" fontId="7" fillId="0" borderId="0" xfId="0" applyFont="1"/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Border="1"/>
    <xf numFmtId="9" fontId="1" fillId="0" borderId="1" xfId="1" applyFont="1" applyBorder="1" applyAlignment="1">
      <alignment horizontal="right"/>
    </xf>
    <xf numFmtId="9" fontId="4" fillId="0" borderId="0" xfId="0" applyNumberFormat="1" applyFont="1"/>
    <xf numFmtId="0" fontId="3" fillId="0" borderId="1" xfId="0" applyFont="1" applyFill="1" applyBorder="1"/>
    <xf numFmtId="3" fontId="3" fillId="0" borderId="1" xfId="0" applyNumberFormat="1" applyFont="1" applyBorder="1"/>
    <xf numFmtId="9" fontId="3" fillId="0" borderId="1" xfId="1" applyFont="1" applyBorder="1" applyAlignment="1">
      <alignment horizontal="right"/>
    </xf>
    <xf numFmtId="0" fontId="3" fillId="0" borderId="0" xfId="0" applyFont="1" applyFill="1" applyBorder="1"/>
    <xf numFmtId="0" fontId="3" fillId="0" borderId="0" xfId="1" applyNumberFormat="1" applyFont="1" applyFill="1" applyBorder="1"/>
    <xf numFmtId="9" fontId="3" fillId="0" borderId="0" xfId="1" applyFont="1" applyFill="1" applyBorder="1"/>
    <xf numFmtId="9" fontId="1" fillId="0" borderId="0" xfId="1" applyFont="1"/>
    <xf numFmtId="0" fontId="2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9" fontId="11" fillId="2" borderId="4" xfId="0" applyNumberFormat="1" applyFont="1" applyFill="1" applyBorder="1" applyAlignment="1">
      <alignment vertical="center" wrapText="1"/>
    </xf>
    <xf numFmtId="9" fontId="11" fillId="2" borderId="4" xfId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4" fillId="0" borderId="0" xfId="0" applyNumberFormat="1" applyFont="1" applyFill="1"/>
    <xf numFmtId="0" fontId="3" fillId="0" borderId="1" xfId="0" applyFont="1" applyBorder="1"/>
    <xf numFmtId="0" fontId="3" fillId="0" borderId="6" xfId="0" applyFont="1" applyFill="1" applyBorder="1" applyAlignment="1"/>
    <xf numFmtId="0" fontId="13" fillId="0" borderId="0" xfId="0" applyFont="1" applyFill="1" applyBorder="1"/>
    <xf numFmtId="0" fontId="0" fillId="0" borderId="5" xfId="0" applyFont="1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Font="1"/>
    <xf numFmtId="9" fontId="4" fillId="0" borderId="0" xfId="1" applyFont="1" applyFill="1" applyBorder="1"/>
    <xf numFmtId="0" fontId="1" fillId="0" borderId="1" xfId="1" applyNumberFormat="1" applyFont="1" applyFill="1" applyBorder="1"/>
    <xf numFmtId="0" fontId="4" fillId="0" borderId="0" xfId="0" applyFont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0" fontId="1" fillId="0" borderId="1" xfId="1" applyNumberFormat="1" applyFont="1" applyFill="1" applyBorder="1"/>
    <xf numFmtId="10" fontId="3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right"/>
    </xf>
    <xf numFmtId="10" fontId="1" fillId="0" borderId="1" xfId="1" applyNumberFormat="1" applyFont="1" applyFill="1" applyBorder="1" applyAlignment="1">
      <alignment horizontal="right"/>
    </xf>
    <xf numFmtId="3" fontId="0" fillId="0" borderId="1" xfId="0" applyNumberFormat="1" applyFont="1" applyBorder="1"/>
    <xf numFmtId="10" fontId="0" fillId="0" borderId="1" xfId="1" applyNumberFormat="1" applyFont="1" applyBorder="1"/>
    <xf numFmtId="10" fontId="3" fillId="0" borderId="1" xfId="1" applyNumberFormat="1" applyFont="1" applyBorder="1"/>
    <xf numFmtId="10" fontId="0" fillId="0" borderId="0" xfId="0" applyNumberFormat="1"/>
    <xf numFmtId="10" fontId="0" fillId="0" borderId="1" xfId="0" applyNumberFormat="1" applyFill="1" applyBorder="1"/>
    <xf numFmtId="10" fontId="3" fillId="0" borderId="1" xfId="0" applyNumberFormat="1" applyFont="1" applyBorder="1"/>
    <xf numFmtId="10" fontId="0" fillId="0" borderId="1" xfId="0" applyNumberFormat="1" applyBorder="1"/>
    <xf numFmtId="10" fontId="3" fillId="0" borderId="6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06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4" xr:uid="{00000000-0005-0000-0000-000003000000}"/>
    <cellStyle name="Accent1 3" xfId="88" xr:uid="{00000000-0005-0000-0000-000004000000}"/>
    <cellStyle name="Accent1 4" xfId="103" xr:uid="{00000000-0005-0000-0000-000005000000}"/>
    <cellStyle name="Accent1 5" xfId="105" xr:uid="{00000000-0005-0000-0000-000006000000}"/>
    <cellStyle name="Accent2 - 20%" xfId="9" xr:uid="{00000000-0005-0000-0000-000007000000}"/>
    <cellStyle name="Accent2 - 40%" xfId="10" xr:uid="{00000000-0005-0000-0000-000008000000}"/>
    <cellStyle name="Accent2 - 60%" xfId="11" xr:uid="{00000000-0005-0000-0000-000009000000}"/>
    <cellStyle name="Accent2 2" xfId="8" xr:uid="{00000000-0005-0000-0000-00000A000000}"/>
    <cellStyle name="Accent2 3" xfId="89" xr:uid="{00000000-0005-0000-0000-00000B000000}"/>
    <cellStyle name="Accent2 4" xfId="102" xr:uid="{00000000-0005-0000-0000-00000C000000}"/>
    <cellStyle name="Accent2 5" xfId="104" xr:uid="{00000000-0005-0000-0000-00000D000000}"/>
    <cellStyle name="Accent3 - 20%" xfId="13" xr:uid="{00000000-0005-0000-0000-00000E000000}"/>
    <cellStyle name="Accent3 - 40%" xfId="14" xr:uid="{00000000-0005-0000-0000-00000F000000}"/>
    <cellStyle name="Accent3 - 60%" xfId="15" xr:uid="{00000000-0005-0000-0000-000010000000}"/>
    <cellStyle name="Accent3 2" xfId="12" xr:uid="{00000000-0005-0000-0000-000011000000}"/>
    <cellStyle name="Accent3 3" xfId="91" xr:uid="{00000000-0005-0000-0000-000012000000}"/>
    <cellStyle name="Accent3 4" xfId="101" xr:uid="{00000000-0005-0000-0000-000013000000}"/>
    <cellStyle name="Accent3 5" xfId="90" xr:uid="{00000000-0005-0000-0000-000014000000}"/>
    <cellStyle name="Accent4 - 20%" xfId="17" xr:uid="{00000000-0005-0000-0000-000015000000}"/>
    <cellStyle name="Accent4 - 40%" xfId="18" xr:uid="{00000000-0005-0000-0000-000016000000}"/>
    <cellStyle name="Accent4 - 60%" xfId="19" xr:uid="{00000000-0005-0000-0000-000017000000}"/>
    <cellStyle name="Accent4 2" xfId="16" xr:uid="{00000000-0005-0000-0000-000018000000}"/>
    <cellStyle name="Accent4 3" xfId="93" xr:uid="{00000000-0005-0000-0000-000019000000}"/>
    <cellStyle name="Accent4 4" xfId="100" xr:uid="{00000000-0005-0000-0000-00001A000000}"/>
    <cellStyle name="Accent4 5" xfId="92" xr:uid="{00000000-0005-0000-0000-00001B000000}"/>
    <cellStyle name="Accent5 - 20%" xfId="21" xr:uid="{00000000-0005-0000-0000-00001C000000}"/>
    <cellStyle name="Accent5 - 40%" xfId="22" xr:uid="{00000000-0005-0000-0000-00001D000000}"/>
    <cellStyle name="Accent5 - 60%" xfId="23" xr:uid="{00000000-0005-0000-0000-00001E000000}"/>
    <cellStyle name="Accent5 2" xfId="20" xr:uid="{00000000-0005-0000-0000-00001F000000}"/>
    <cellStyle name="Accent5 3" xfId="95" xr:uid="{00000000-0005-0000-0000-000020000000}"/>
    <cellStyle name="Accent5 4" xfId="99" xr:uid="{00000000-0005-0000-0000-000021000000}"/>
    <cellStyle name="Accent5 5" xfId="94" xr:uid="{00000000-0005-0000-0000-000022000000}"/>
    <cellStyle name="Accent6 - 20%" xfId="25" xr:uid="{00000000-0005-0000-0000-000023000000}"/>
    <cellStyle name="Accent6 - 40%" xfId="26" xr:uid="{00000000-0005-0000-0000-000024000000}"/>
    <cellStyle name="Accent6 - 60%" xfId="27" xr:uid="{00000000-0005-0000-0000-000025000000}"/>
    <cellStyle name="Accent6 2" xfId="24" xr:uid="{00000000-0005-0000-0000-000026000000}"/>
    <cellStyle name="Accent6 3" xfId="96" xr:uid="{00000000-0005-0000-0000-000027000000}"/>
    <cellStyle name="Accent6 4" xfId="98" xr:uid="{00000000-0005-0000-0000-000028000000}"/>
    <cellStyle name="Accent6 5" xfId="97" xr:uid="{00000000-0005-0000-0000-000029000000}"/>
    <cellStyle name="Bad 2" xfId="28" xr:uid="{00000000-0005-0000-0000-00002A000000}"/>
    <cellStyle name="Calculation 2" xfId="29" xr:uid="{00000000-0005-0000-0000-00002B000000}"/>
    <cellStyle name="Check Cell 2" xfId="30" xr:uid="{00000000-0005-0000-0000-00002C000000}"/>
    <cellStyle name="Emphasis 1" xfId="31" xr:uid="{00000000-0005-0000-0000-00002D000000}"/>
    <cellStyle name="Emphasis 2" xfId="32" xr:uid="{00000000-0005-0000-0000-00002E000000}"/>
    <cellStyle name="Emphasis 3" xfId="33" xr:uid="{00000000-0005-0000-0000-00002F000000}"/>
    <cellStyle name="Good 2" xfId="34" xr:uid="{00000000-0005-0000-0000-000030000000}"/>
    <cellStyle name="Heading 1 2" xfId="35" xr:uid="{00000000-0005-0000-0000-000031000000}"/>
    <cellStyle name="Heading 2 2" xfId="36" xr:uid="{00000000-0005-0000-0000-000032000000}"/>
    <cellStyle name="Heading 3 2" xfId="37" xr:uid="{00000000-0005-0000-0000-000033000000}"/>
    <cellStyle name="Heading 4 2" xfId="38" xr:uid="{00000000-0005-0000-0000-000034000000}"/>
    <cellStyle name="Hyperlink" xfId="2" builtinId="8"/>
    <cellStyle name="Input 2" xfId="39" xr:uid="{00000000-0005-0000-0000-000036000000}"/>
    <cellStyle name="Linked Cell 2" xfId="40" xr:uid="{00000000-0005-0000-0000-000037000000}"/>
    <cellStyle name="Neutral 2" xfId="41" xr:uid="{00000000-0005-0000-0000-000038000000}"/>
    <cellStyle name="Normal" xfId="0" builtinId="0"/>
    <cellStyle name="Normal 2" xfId="3" xr:uid="{00000000-0005-0000-0000-00003A000000}"/>
    <cellStyle name="Note 2" xfId="42" xr:uid="{00000000-0005-0000-0000-00003B000000}"/>
    <cellStyle name="Output 2" xfId="43" xr:uid="{00000000-0005-0000-0000-00003C000000}"/>
    <cellStyle name="Percent" xfId="1" builtinId="5"/>
    <cellStyle name="SAPBEXaggData" xfId="44" xr:uid="{00000000-0005-0000-0000-00003E000000}"/>
    <cellStyle name="SAPBEXaggDataEmph" xfId="45" xr:uid="{00000000-0005-0000-0000-00003F000000}"/>
    <cellStyle name="SAPBEXaggItem" xfId="46" xr:uid="{00000000-0005-0000-0000-000040000000}"/>
    <cellStyle name="SAPBEXaggItemX" xfId="47" xr:uid="{00000000-0005-0000-0000-000041000000}"/>
    <cellStyle name="SAPBEXchaText" xfId="48" xr:uid="{00000000-0005-0000-0000-000042000000}"/>
    <cellStyle name="SAPBEXexcBad7" xfId="49" xr:uid="{00000000-0005-0000-0000-000043000000}"/>
    <cellStyle name="SAPBEXexcBad8" xfId="50" xr:uid="{00000000-0005-0000-0000-000044000000}"/>
    <cellStyle name="SAPBEXexcBad9" xfId="51" xr:uid="{00000000-0005-0000-0000-000045000000}"/>
    <cellStyle name="SAPBEXexcCritical4" xfId="52" xr:uid="{00000000-0005-0000-0000-000046000000}"/>
    <cellStyle name="SAPBEXexcCritical5" xfId="53" xr:uid="{00000000-0005-0000-0000-000047000000}"/>
    <cellStyle name="SAPBEXexcCritical6" xfId="54" xr:uid="{00000000-0005-0000-0000-000048000000}"/>
    <cellStyle name="SAPBEXexcGood1" xfId="55" xr:uid="{00000000-0005-0000-0000-000049000000}"/>
    <cellStyle name="SAPBEXexcGood2" xfId="56" xr:uid="{00000000-0005-0000-0000-00004A000000}"/>
    <cellStyle name="SAPBEXexcGood3" xfId="57" xr:uid="{00000000-0005-0000-0000-00004B000000}"/>
    <cellStyle name="SAPBEXfilterDrill" xfId="58" xr:uid="{00000000-0005-0000-0000-00004C000000}"/>
    <cellStyle name="SAPBEXfilterItem" xfId="59" xr:uid="{00000000-0005-0000-0000-00004D000000}"/>
    <cellStyle name="SAPBEXfilterText" xfId="60" xr:uid="{00000000-0005-0000-0000-00004E000000}"/>
    <cellStyle name="SAPBEXformats" xfId="61" xr:uid="{00000000-0005-0000-0000-00004F000000}"/>
    <cellStyle name="SAPBEXheaderItem" xfId="62" xr:uid="{00000000-0005-0000-0000-000050000000}"/>
    <cellStyle name="SAPBEXheaderText" xfId="63" xr:uid="{00000000-0005-0000-0000-000051000000}"/>
    <cellStyle name="SAPBEXHLevel0" xfId="64" xr:uid="{00000000-0005-0000-0000-000052000000}"/>
    <cellStyle name="SAPBEXHLevel0X" xfId="65" xr:uid="{00000000-0005-0000-0000-000053000000}"/>
    <cellStyle name="SAPBEXHLevel1" xfId="66" xr:uid="{00000000-0005-0000-0000-000054000000}"/>
    <cellStyle name="SAPBEXHLevel1X" xfId="67" xr:uid="{00000000-0005-0000-0000-000055000000}"/>
    <cellStyle name="SAPBEXHLevel2" xfId="68" xr:uid="{00000000-0005-0000-0000-000056000000}"/>
    <cellStyle name="SAPBEXHLevel2X" xfId="69" xr:uid="{00000000-0005-0000-0000-000057000000}"/>
    <cellStyle name="SAPBEXHLevel3" xfId="70" xr:uid="{00000000-0005-0000-0000-000058000000}"/>
    <cellStyle name="SAPBEXHLevel3X" xfId="71" xr:uid="{00000000-0005-0000-0000-000059000000}"/>
    <cellStyle name="SAPBEXinputData" xfId="72" xr:uid="{00000000-0005-0000-0000-00005A000000}"/>
    <cellStyle name="SAPBEXItemHeader" xfId="73" xr:uid="{00000000-0005-0000-0000-00005B000000}"/>
    <cellStyle name="SAPBEXresData" xfId="74" xr:uid="{00000000-0005-0000-0000-00005C000000}"/>
    <cellStyle name="SAPBEXresDataEmph" xfId="75" xr:uid="{00000000-0005-0000-0000-00005D000000}"/>
    <cellStyle name="SAPBEXresItem" xfId="76" xr:uid="{00000000-0005-0000-0000-00005E000000}"/>
    <cellStyle name="SAPBEXresItemX" xfId="77" xr:uid="{00000000-0005-0000-0000-00005F000000}"/>
    <cellStyle name="SAPBEXstdData" xfId="78" xr:uid="{00000000-0005-0000-0000-000060000000}"/>
    <cellStyle name="SAPBEXstdDataEmph" xfId="79" xr:uid="{00000000-0005-0000-0000-000061000000}"/>
    <cellStyle name="SAPBEXstdItem" xfId="80" xr:uid="{00000000-0005-0000-0000-000062000000}"/>
    <cellStyle name="SAPBEXstdItemX" xfId="81" xr:uid="{00000000-0005-0000-0000-000063000000}"/>
    <cellStyle name="SAPBEXtitle" xfId="82" xr:uid="{00000000-0005-0000-0000-000064000000}"/>
    <cellStyle name="SAPBEXunassignedItem" xfId="83" xr:uid="{00000000-0005-0000-0000-000065000000}"/>
    <cellStyle name="SAPBEXundefined" xfId="84" xr:uid="{00000000-0005-0000-0000-000066000000}"/>
    <cellStyle name="Sheet Title" xfId="85" xr:uid="{00000000-0005-0000-0000-000067000000}"/>
    <cellStyle name="Total 2" xfId="86" xr:uid="{00000000-0005-0000-0000-000068000000}"/>
    <cellStyle name="Warning Text 2" xfId="87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79239390328434"/>
          <c:h val="0.4990362127951556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2018'!$E$4</c:f>
              <c:strCache>
                <c:ptCount val="1"/>
                <c:pt idx="0">
                  <c:v>2018. a apendektoomia ravikestus ≤5 päeva,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875-4BE4-BA9B-138AF5C0F59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875-4BE4-BA9B-138AF5C0F59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AC-47D7-AD69-78EDF508F5BA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875-4BE4-BA9B-138AF5C0F59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2018'!$K$5:$K$26</c15:sqref>
                    </c15:fullRef>
                  </c:ext>
                </c:extLst>
                <c:f>('Aruandesse 2018'!$K$5:$K$14,'Aruandesse 2018'!$K$16:$K$26)</c:f>
                <c:numCache>
                  <c:formatCode>General</c:formatCode>
                  <c:ptCount val="21"/>
                  <c:pt idx="0">
                    <c:v>1.3908818361924591E-2</c:v>
                  </c:pt>
                  <c:pt idx="1">
                    <c:v>6.5129919514851253E-2</c:v>
                  </c:pt>
                  <c:pt idx="2">
                    <c:v>3.3213102527576921E-2</c:v>
                  </c:pt>
                  <c:pt idx="3">
                    <c:v>2.2935565594402907E-2</c:v>
                  </c:pt>
                  <c:pt idx="4">
                    <c:v>2.2465799762571237E-2</c:v>
                  </c:pt>
                  <c:pt idx="5">
                    <c:v>3.4989182743231373E-2</c:v>
                  </c:pt>
                  <c:pt idx="6">
                    <c:v>4.439613751239968E-2</c:v>
                  </c:pt>
                  <c:pt idx="7">
                    <c:v>4.1399593028002335E-2</c:v>
                  </c:pt>
                  <c:pt idx="8">
                    <c:v>1.9170419501915337E-2</c:v>
                  </c:pt>
                  <c:pt idx="9">
                    <c:v>-8.4449114368112532E-12</c:v>
                  </c:pt>
                  <c:pt idx="10">
                    <c:v>4.2540836344429844E-2</c:v>
                  </c:pt>
                  <c:pt idx="11">
                    <c:v>4.797285046767541E-2</c:v>
                  </c:pt>
                  <c:pt idx="12">
                    <c:v>3.0804888237493722E-2</c:v>
                  </c:pt>
                  <c:pt idx="13">
                    <c:v>6.7633312486959585E-2</c:v>
                  </c:pt>
                  <c:pt idx="14">
                    <c:v>6.7078681458141221E-2</c:v>
                  </c:pt>
                  <c:pt idx="15">
                    <c:v>-8.4449114368112532E-12</c:v>
                  </c:pt>
                  <c:pt idx="16">
                    <c:v>5.4995549521187237E-2</c:v>
                  </c:pt>
                  <c:pt idx="17">
                    <c:v>0.20441260661609173</c:v>
                  </c:pt>
                  <c:pt idx="18">
                    <c:v>7.2133453812161963E-2</c:v>
                  </c:pt>
                  <c:pt idx="19">
                    <c:v>7.6625683339067163E-2</c:v>
                  </c:pt>
                  <c:pt idx="20">
                    <c:v>2.6816732504444718E-2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2018'!$J$5:$J$26</c15:sqref>
                    </c15:fullRef>
                  </c:ext>
                </c:extLst>
                <c:f>('Aruandesse 2018'!$J$5:$J$14,'Aruandesse 2018'!$J$16:$J$26)</c:f>
                <c:numCache>
                  <c:formatCode>General</c:formatCode>
                  <c:ptCount val="21"/>
                  <c:pt idx="0">
                    <c:v>2.4163859659403042E-2</c:v>
                  </c:pt>
                  <c:pt idx="1">
                    <c:v>6.8825394101240223E-2</c:v>
                  </c:pt>
                  <c:pt idx="2">
                    <c:v>4.4130881455924698E-2</c:v>
                  </c:pt>
                  <c:pt idx="3">
                    <c:v>2.6210851820824166E-2</c:v>
                  </c:pt>
                  <c:pt idx="4">
                    <c:v>3.7404369078702371E-2</c:v>
                  </c:pt>
                  <c:pt idx="5">
                    <c:v>6.630192935418644E-2</c:v>
                  </c:pt>
                  <c:pt idx="6">
                    <c:v>7.0290729166414323E-2</c:v>
                  </c:pt>
                  <c:pt idx="7">
                    <c:v>6.7539955613896585E-2</c:v>
                  </c:pt>
                  <c:pt idx="8">
                    <c:v>2.4995428205715986E-2</c:v>
                  </c:pt>
                  <c:pt idx="9">
                    <c:v>0.3244066737786816</c:v>
                  </c:pt>
                  <c:pt idx="10">
                    <c:v>0.13211217456094593</c:v>
                  </c:pt>
                  <c:pt idx="11">
                    <c:v>0.12110343119904232</c:v>
                  </c:pt>
                  <c:pt idx="12">
                    <c:v>9.9931798181731923E-2</c:v>
                  </c:pt>
                  <c:pt idx="13">
                    <c:v>0.16040212995709036</c:v>
                  </c:pt>
                  <c:pt idx="14">
                    <c:v>0.10541364966148681</c:v>
                  </c:pt>
                  <c:pt idx="15">
                    <c:v>0.3244066737786816</c:v>
                  </c:pt>
                  <c:pt idx="16">
                    <c:v>8.9093728412258599E-2</c:v>
                  </c:pt>
                  <c:pt idx="17">
                    <c:v>0.44935751682217584</c:v>
                  </c:pt>
                  <c:pt idx="18">
                    <c:v>0.20103314061225475</c:v>
                  </c:pt>
                  <c:pt idx="19">
                    <c:v>0.12514186756465961</c:v>
                  </c:pt>
                  <c:pt idx="20">
                    <c:v>3.4548410345576097E-2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2018'!$A$5:$B$14,'Aruandesse 2018'!$A$16:$B$26)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2018'!$E$5:$E$26</c15:sqref>
                  </c15:fullRef>
                </c:ext>
              </c:extLst>
              <c:f>('Aruandesse 2018'!$E$5:$E$14,'Aruandesse 2018'!$E$16:$E$26)</c:f>
              <c:numCache>
                <c:formatCode>0.00%</c:formatCode>
                <c:ptCount val="21"/>
                <c:pt idx="0">
                  <c:v>0.96829971181555996</c:v>
                </c:pt>
                <c:pt idx="1">
                  <c:v>0.59900990099009999</c:v>
                </c:pt>
                <c:pt idx="2">
                  <c:v>0.88345864661654006</c:v>
                </c:pt>
                <c:pt idx="3">
                  <c:v>0.84907975460122997</c:v>
                </c:pt>
                <c:pt idx="4">
                  <c:v>0.94690265486726</c:v>
                </c:pt>
                <c:pt idx="5">
                  <c:v>0.93137254901960997</c:v>
                </c:pt>
                <c:pt idx="6">
                  <c:v>0.89380530973451</c:v>
                </c:pt>
                <c:pt idx="7">
                  <c:v>0.90434782608695996</c:v>
                </c:pt>
                <c:pt idx="8">
                  <c:v>0.92446043165467995</c:v>
                </c:pt>
                <c:pt idx="9">
                  <c:v>1</c:v>
                </c:pt>
                <c:pt idx="10">
                  <c:v>0.94117647058824006</c:v>
                </c:pt>
                <c:pt idx="11">
                  <c:v>0.92682926829267998</c:v>
                </c:pt>
                <c:pt idx="12">
                  <c:v>0.95744680851064001</c:v>
                </c:pt>
                <c:pt idx="13">
                  <c:v>0.89655172413793005</c:v>
                </c:pt>
                <c:pt idx="14">
                  <c:v>0.84848484848484995</c:v>
                </c:pt>
                <c:pt idx="15">
                  <c:v>1</c:v>
                </c:pt>
                <c:pt idx="16">
                  <c:v>0.87654320987654</c:v>
                </c:pt>
                <c:pt idx="17">
                  <c:v>0.75</c:v>
                </c:pt>
                <c:pt idx="18">
                  <c:v>0.9</c:v>
                </c:pt>
                <c:pt idx="19">
                  <c:v>0.84</c:v>
                </c:pt>
                <c:pt idx="20">
                  <c:v>0.89432989690721998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5-4BE4-BA9B-138AF5C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94878976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võrdlus'!$I$3</c:f>
              <c:strCache>
                <c:ptCount val="1"/>
                <c:pt idx="0">
                  <c:v>2017 apendektoomia ravikestus ≤5 päeva,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2018'!$A$5:$B$14,'Aruandesse 2018'!$A$16:$B$26)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võrdlus'!$I$4:$I$25</c15:sqref>
                  </c15:fullRef>
                </c:ext>
              </c:extLst>
              <c:f>('Aastate võrdlus'!$I$4:$I$13,'Aastate võrdlus'!$I$15:$I$25)</c:f>
              <c:numCache>
                <c:formatCode>0.00%</c:formatCode>
                <c:ptCount val="21"/>
                <c:pt idx="0">
                  <c:v>0.96</c:v>
                </c:pt>
                <c:pt idx="1">
                  <c:v>0.62</c:v>
                </c:pt>
                <c:pt idx="2">
                  <c:v>0.89</c:v>
                </c:pt>
                <c:pt idx="3">
                  <c:v>0.86</c:v>
                </c:pt>
                <c:pt idx="4">
                  <c:v>0.95</c:v>
                </c:pt>
                <c:pt idx="5">
                  <c:v>0.89</c:v>
                </c:pt>
                <c:pt idx="6">
                  <c:v>0.87</c:v>
                </c:pt>
                <c:pt idx="7">
                  <c:v>0.87</c:v>
                </c:pt>
                <c:pt idx="8">
                  <c:v>0.91</c:v>
                </c:pt>
                <c:pt idx="9">
                  <c:v>0.8</c:v>
                </c:pt>
                <c:pt idx="10">
                  <c:v>0.89</c:v>
                </c:pt>
                <c:pt idx="11">
                  <c:v>0.89</c:v>
                </c:pt>
                <c:pt idx="12">
                  <c:v>0.95</c:v>
                </c:pt>
                <c:pt idx="13">
                  <c:v>0.92</c:v>
                </c:pt>
                <c:pt idx="14">
                  <c:v>0.92</c:v>
                </c:pt>
                <c:pt idx="15">
                  <c:v>0.89</c:v>
                </c:pt>
                <c:pt idx="16">
                  <c:v>0.79</c:v>
                </c:pt>
                <c:pt idx="17">
                  <c:v>1</c:v>
                </c:pt>
                <c:pt idx="18">
                  <c:v>0.91</c:v>
                </c:pt>
                <c:pt idx="19">
                  <c:v>0.96</c:v>
                </c:pt>
                <c:pt idx="2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75-4BE4-BA9B-138AF5C0F59C}"/>
            </c:ext>
          </c:extLst>
        </c:ser>
        <c:ser>
          <c:idx val="0"/>
          <c:order val="2"/>
          <c:tx>
            <c:v>2018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2018'!$A$5:$B$14,'Aruandesse 2018'!$A$16:$B$26)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2018'!$G$5:$G$26</c15:sqref>
                  </c15:fullRef>
                </c:ext>
              </c:extLst>
              <c:f>('Aruandesse 2018'!$G$5:$G$14,'Aruandesse 2018'!$G$16:$G$26)</c:f>
              <c:numCache>
                <c:formatCode>0%</c:formatCode>
                <c:ptCount val="21"/>
                <c:pt idx="0">
                  <c:v>0.88288800454803995</c:v>
                </c:pt>
                <c:pt idx="1">
                  <c:v>0.88288800454803995</c:v>
                </c:pt>
                <c:pt idx="2">
                  <c:v>0.88288800454803995</c:v>
                </c:pt>
                <c:pt idx="3">
                  <c:v>0.88288800454803995</c:v>
                </c:pt>
                <c:pt idx="4">
                  <c:v>0.88288800454803995</c:v>
                </c:pt>
                <c:pt idx="5">
                  <c:v>0.88288800454803995</c:v>
                </c:pt>
                <c:pt idx="6">
                  <c:v>0.88288800454803995</c:v>
                </c:pt>
                <c:pt idx="7">
                  <c:v>0.88288800454803995</c:v>
                </c:pt>
                <c:pt idx="8">
                  <c:v>0.88288800454803995</c:v>
                </c:pt>
                <c:pt idx="9">
                  <c:v>0.88288800454803995</c:v>
                </c:pt>
                <c:pt idx="10">
                  <c:v>0.88288800454803995</c:v>
                </c:pt>
                <c:pt idx="11">
                  <c:v>0.88288800454803995</c:v>
                </c:pt>
                <c:pt idx="12">
                  <c:v>0.88288800454803995</c:v>
                </c:pt>
                <c:pt idx="13">
                  <c:v>0.88288800454803995</c:v>
                </c:pt>
                <c:pt idx="14">
                  <c:v>0.88288800454803995</c:v>
                </c:pt>
                <c:pt idx="15">
                  <c:v>0.88288800454803995</c:v>
                </c:pt>
                <c:pt idx="16">
                  <c:v>0.88288800454803995</c:v>
                </c:pt>
                <c:pt idx="17">
                  <c:v>0.88288800454803995</c:v>
                </c:pt>
                <c:pt idx="18">
                  <c:v>0.88288800454803995</c:v>
                </c:pt>
                <c:pt idx="19">
                  <c:v>0.88288800454803995</c:v>
                </c:pt>
                <c:pt idx="20">
                  <c:v>0.88288800454803995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75-4BE4-BA9B-138AF5C0F59C}"/>
            </c:ext>
          </c:extLst>
        </c:ser>
        <c:ser>
          <c:idx val="2"/>
          <c:order val="3"/>
          <c:tx>
            <c:v>2017 HVA keskmine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2018'!$A$5:$B$26</c15:sqref>
                  </c15:fullRef>
                </c:ext>
              </c:extLst>
              <c:f>('Aruandesse 2018'!$A$5:$B$14,'Aruandesse 2018'!$A$16:$B$26)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võrdlus'!$K$4:$K$25</c15:sqref>
                  </c15:fullRef>
                </c:ext>
              </c:extLst>
              <c:f>('Aastate võrdlus'!$K$4:$K$13,'Aastate võrdlus'!$K$15:$K$25)</c:f>
              <c:numCache>
                <c:formatCode>0%</c:formatCode>
                <c:ptCount val="21"/>
                <c:pt idx="0">
                  <c:v>0.88288800454803995</c:v>
                </c:pt>
                <c:pt idx="1">
                  <c:v>0.88288800454803995</c:v>
                </c:pt>
                <c:pt idx="2">
                  <c:v>0.88288800454803995</c:v>
                </c:pt>
                <c:pt idx="3">
                  <c:v>0.88288800454803995</c:v>
                </c:pt>
                <c:pt idx="4">
                  <c:v>0.88288800454803995</c:v>
                </c:pt>
                <c:pt idx="5">
                  <c:v>0.88288800454803995</c:v>
                </c:pt>
                <c:pt idx="6">
                  <c:v>0.88288800454803995</c:v>
                </c:pt>
                <c:pt idx="7">
                  <c:v>0.88288800454803995</c:v>
                </c:pt>
                <c:pt idx="8">
                  <c:v>0.88288800454803995</c:v>
                </c:pt>
                <c:pt idx="9">
                  <c:v>0.88288800454803995</c:v>
                </c:pt>
                <c:pt idx="10">
                  <c:v>0.88288800454803995</c:v>
                </c:pt>
                <c:pt idx="11">
                  <c:v>0.88288800454803995</c:v>
                </c:pt>
                <c:pt idx="12">
                  <c:v>0.88288800454803995</c:v>
                </c:pt>
                <c:pt idx="13">
                  <c:v>0.88288800454803995</c:v>
                </c:pt>
                <c:pt idx="14">
                  <c:v>0.88288800454803995</c:v>
                </c:pt>
                <c:pt idx="15">
                  <c:v>0.88288800454803995</c:v>
                </c:pt>
                <c:pt idx="16">
                  <c:v>0.88288800454803995</c:v>
                </c:pt>
                <c:pt idx="17">
                  <c:v>0.88288800454803995</c:v>
                </c:pt>
                <c:pt idx="18">
                  <c:v>0.88288800454803995</c:v>
                </c:pt>
                <c:pt idx="19">
                  <c:v>0.88288800454803995</c:v>
                </c:pt>
                <c:pt idx="20">
                  <c:v>0.88288800454803995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75-4BE4-BA9B-138AF5C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878976"/>
        <c:axId val="1"/>
      </c:lineChart>
      <c:catAx>
        <c:axId val="15948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9487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90740250061334926"/>
          <c:w val="0.97777424706184723"/>
          <c:h val="7.80040977510352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447675</xdr:colOff>
      <xdr:row>24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4E0245-033B-43D6-BA71-54702C91E5B7}"/>
            </a:ext>
          </a:extLst>
        </xdr:cNvPr>
        <xdr:cNvSpPr txBox="1"/>
      </xdr:nvSpPr>
      <xdr:spPr>
        <a:xfrm>
          <a:off x="1" y="0"/>
          <a:ext cx="5324474" cy="472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4a.  RAVIKESTUS: APENDEKTOOMIA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Apendektoomia statsionaarsete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ravijuhtude osakaal, mille kestus on olnud kuni 5 päeva.</a:t>
          </a:r>
        </a:p>
        <a:p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lang="et-EE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 algus 01.01.–31.12.2018</a:t>
          </a:r>
          <a:endParaRPr lang="et-EE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Teenuse tüüp: </a:t>
          </a: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statsionaarne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kindlustatud ja kindlustamata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isikute raviarveid.</a:t>
          </a:r>
          <a:b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koosneb raviarvetest, millel on märgitud nii põhidiagnoos, NCSP</a:t>
          </a:r>
          <a:r>
            <a:rPr lang="et-EE" sz="1100" i="0" baseline="30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kui ka TTLi</a:t>
          </a:r>
          <a:r>
            <a:rPr lang="et-EE" sz="1100" i="0" baseline="30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kood vastavalt alltoodud loetelule: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RHK-10: K35.0; K35.1 või K35.9;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NCSP: JEA00; JEA01 või JEA10;</a:t>
          </a:r>
        </a:p>
        <a:p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TTL: 0J2125; 0J2101; 0J2211</a:t>
          </a:r>
        </a:p>
        <a:p>
          <a:endParaRPr lang="et-EE" sz="1100" i="0" baseline="0">
            <a:solidFill>
              <a:srgbClr val="FF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i="0" baseline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 sh teenuste arv koodide kaupa.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"Andmed_detailsem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  on toodud koondnumbrid ning ravikestuse detailsem jaotus sh üle 5 päeva kestnud juhtude osakaal.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Lisatud on ka 2017. aasta tulemuste arvutamise metoodika (fail "Kirjeldus 2017").</a:t>
          </a:r>
          <a:endParaRPr lang="et-EE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t-EE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050" b="0" i="0" u="none" strike="noStrike" kern="0" cap="none" spc="0" normalizeH="0" baseline="3000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kumimoji="0" lang="et-EE" sz="105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NOMESCO kirurgiliste protseduuride klassifikatsioon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050" b="0" i="0" u="none" strike="noStrike" kern="0" cap="none" spc="0" normalizeH="0" baseline="3000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kumimoji="0" lang="et-EE" sz="105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Eesti Haigekassa tervishoiuteenuste loetelu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104775</xdr:rowOff>
    </xdr:from>
    <xdr:to>
      <xdr:col>15</xdr:col>
      <xdr:colOff>600075</xdr:colOff>
      <xdr:row>28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110DCB-FFC0-46D7-B499-B8CA256C3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17BB8D26-ED94-4457-AB5C-56B8ADCD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219BF75D-5F81-4712-8550-A4EA0B32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07C44DBD-E77D-41CF-9A25-623389DB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14EFF629-79A0-438C-8CB4-DA5D41C6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C3683961-1532-43E4-BAE9-81645EC3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17793440-8E73-4CCE-9496-6ED2777C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B77852BE-D60B-458B-A97E-84032036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9E2E7347-4B40-4648-91D9-AFCE431B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16B599AD-CFC5-497B-8A6E-B7170A7A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3D6FB619-E0F9-4E66-AA6C-1ACA61F4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8FB0A464-1F28-42ED-8F09-D5F7A255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00046C22-4C3C-4C11-ACBE-1487E59B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7FEA7516-DC94-4947-B445-15401F13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B6C294BC-6A9B-4437-B295-D87D368F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800EB2F7-F38C-40BA-B4FD-5BE215CE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4FF6425A-38D9-4559-9FE0-825A48A7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F0C65E89-0913-40E6-B7DD-E07BF7CB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7</xdr:row>
      <xdr:rowOff>0</xdr:rowOff>
    </xdr:from>
    <xdr:to>
      <xdr:col>14</xdr:col>
      <xdr:colOff>123825</xdr:colOff>
      <xdr:row>7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35E98B0F-C95E-4461-BD27-D0F3CAF4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123825</xdr:colOff>
      <xdr:row>15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5DC74264-0F1D-48FC-81EC-7F634091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123825</xdr:colOff>
      <xdr:row>16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C34CCA95-764B-4DF5-8CA8-7CBF4E85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123825</xdr:colOff>
      <xdr:row>17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8E407662-1007-4122-8CF8-71B3501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123825</xdr:colOff>
      <xdr:row>18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26436A1-D354-43F0-B8B2-F3FEE300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F25610B5-985A-471F-94DD-D997C52D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144780</xdr:rowOff>
    </xdr:from>
    <xdr:to>
      <xdr:col>14</xdr:col>
      <xdr:colOff>123825</xdr:colOff>
      <xdr:row>5</xdr:row>
      <xdr:rowOff>76454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F561A180-591D-4571-AC5F-DE302F9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123825</xdr:colOff>
      <xdr:row>8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D99FD483-362C-46E2-A68E-5DD681C9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B1A20708-0559-45BE-A0C7-F57469AB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925693FA-5506-4D61-98C1-5BCE626B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123825</xdr:colOff>
      <xdr:row>10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0F18BB8C-A018-41B5-8261-3B05CA9C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144780</xdr:rowOff>
    </xdr:from>
    <xdr:to>
      <xdr:col>14</xdr:col>
      <xdr:colOff>123825</xdr:colOff>
      <xdr:row>5</xdr:row>
      <xdr:rowOff>76454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3B071E8A-03C6-48D0-9EFC-21CB02D3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123825</xdr:colOff>
      <xdr:row>15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D04ECF20-77A8-4DAD-A968-E5D7CDDB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123825</xdr:colOff>
      <xdr:row>14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91D46740-DCCC-4DF9-BAE8-0CC71E3E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123825</xdr:colOff>
      <xdr:row>13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C92A1A58-2E2E-4BB6-B6A9-A8047B51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123825</xdr:colOff>
      <xdr:row>12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F0858A02-E124-417E-BF1F-8FB9EA9B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11</xdr:row>
      <xdr:rowOff>9525</xdr:rowOff>
    </xdr:from>
    <xdr:to>
      <xdr:col>14</xdr:col>
      <xdr:colOff>123825</xdr:colOff>
      <xdr:row>11</xdr:row>
      <xdr:rowOff>126066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32D4325A-F495-40B9-A2BD-82F42938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5717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123825</xdr:colOff>
      <xdr:row>10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7CCAC624-8CD8-41B9-8DD5-8B85900E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123825</xdr:colOff>
      <xdr:row>9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E233B756-DB37-4C63-A6DA-40C5B7DF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123825</xdr:colOff>
      <xdr:row>8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B2BCE8D9-6747-4DE7-9FDC-CCA401FD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123825</xdr:colOff>
      <xdr:row>7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AE46F6B1-EE64-4815-A9A8-5847DF9A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995E60E4-45D5-405D-A3EA-9E1BF9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2" name="BExMO7VFCN4EL59982UR4AJ25JNJ" descr="XX6TINEJADZGKR0CTM7ZRT0RA" hidden="1">
          <a:extLst>
            <a:ext uri="{FF2B5EF4-FFF2-40B4-BE49-F238E27FC236}">
              <a16:creationId xmlns:a16="http://schemas.microsoft.com/office/drawing/2014/main" id="{8EDC5837-85FF-4258-B838-D7D5CD7E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3" name="BExU3EX5JJCXCII4YKUJBFBGIJR2" descr="OF5ZI9PI5WH36VPANJ2DYLNMI" hidden="1">
          <a:extLst>
            <a:ext uri="{FF2B5EF4-FFF2-40B4-BE49-F238E27FC236}">
              <a16:creationId xmlns:a16="http://schemas.microsoft.com/office/drawing/2014/main" id="{66A36343-D1CE-4693-B1B5-2AF97309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4" name="BEx1KD7H6UB1VYCJ7O61P562EIUY" descr="IQGV9140X0K0UPBL8OGU3I44J" hidden="1">
          <a:extLst>
            <a:ext uri="{FF2B5EF4-FFF2-40B4-BE49-F238E27FC236}">
              <a16:creationId xmlns:a16="http://schemas.microsoft.com/office/drawing/2014/main" id="{FBAA1460-64ED-45C0-9D82-66AEB9F4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5" name="BEx5BJQWS6YWHH4ZMSUAMD641V6Y" descr="ZTMFMXCIQSECDX38ALEFHUB00" hidden="1">
          <a:extLst>
            <a:ext uri="{FF2B5EF4-FFF2-40B4-BE49-F238E27FC236}">
              <a16:creationId xmlns:a16="http://schemas.microsoft.com/office/drawing/2014/main" id="{987C38AA-7503-43CB-8565-DE0BF44D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6" name="BExVTO5Q8G2M7BPL4B2584LQS0R0" descr="OB6Q8NA4LZFE4GM9Y3V56BPMQ" hidden="1">
          <a:extLst>
            <a:ext uri="{FF2B5EF4-FFF2-40B4-BE49-F238E27FC236}">
              <a16:creationId xmlns:a16="http://schemas.microsoft.com/office/drawing/2014/main" id="{4CED158B-97B0-42C7-94C5-68247188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7" name="BExIFSCLN1G86X78PFLTSMRP0US5" descr="9JK4SPV4DG7VTCZIILWHXQU5J" hidden="1">
          <a:extLst>
            <a:ext uri="{FF2B5EF4-FFF2-40B4-BE49-F238E27FC236}">
              <a16:creationId xmlns:a16="http://schemas.microsoft.com/office/drawing/2014/main" id="{1B0D50CE-79B5-4570-B87C-38558F4B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8" name="BEx1I152WN2D3A85O2XN0DGXCWHN" descr="KHBZFMANRA4UMJR1AB4M5NJNT" hidden="1">
          <a:extLst>
            <a:ext uri="{FF2B5EF4-FFF2-40B4-BE49-F238E27FC236}">
              <a16:creationId xmlns:a16="http://schemas.microsoft.com/office/drawing/2014/main" id="{6DF781B3-1CDA-40CD-B8EA-22594BA1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9" name="BExW9676P0SKCVKK25QCGHPA3PAD" descr="9A4PWZ20RMSRF0PNECCDM75CA" hidden="1">
          <a:extLst>
            <a:ext uri="{FF2B5EF4-FFF2-40B4-BE49-F238E27FC236}">
              <a16:creationId xmlns:a16="http://schemas.microsoft.com/office/drawing/2014/main" id="{42DADE78-16AD-487B-AED1-30A39170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50" name="BExW253QPOZK9KW8BJC3LBXGCG2N" descr="Y5HX37BEUWSN1NEFJKZJXI3SX" hidden="1">
          <a:extLst>
            <a:ext uri="{FF2B5EF4-FFF2-40B4-BE49-F238E27FC236}">
              <a16:creationId xmlns:a16="http://schemas.microsoft.com/office/drawing/2014/main" id="{E834AEEB-71E3-480A-8CBD-984E1B46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1" name="BExS5CPQ8P8JOQPK7ANNKHLSGOKU" hidden="1">
          <a:extLst>
            <a:ext uri="{FF2B5EF4-FFF2-40B4-BE49-F238E27FC236}">
              <a16:creationId xmlns:a16="http://schemas.microsoft.com/office/drawing/2014/main" id="{86F25E5F-82CA-4E17-B797-2C484E5F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2" name="BExMM0AVUAIRNJLXB1FW8R0YB4ZZ" hidden="1">
          <a:extLst>
            <a:ext uri="{FF2B5EF4-FFF2-40B4-BE49-F238E27FC236}">
              <a16:creationId xmlns:a16="http://schemas.microsoft.com/office/drawing/2014/main" id="{741E5E7B-209E-40F8-A398-3B5CB70D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3" name="BExXZ7Y09CBS0XA7IPB3IRJ8RJM4" hidden="1">
          <a:extLst>
            <a:ext uri="{FF2B5EF4-FFF2-40B4-BE49-F238E27FC236}">
              <a16:creationId xmlns:a16="http://schemas.microsoft.com/office/drawing/2014/main" id="{83D693D4-77A4-4A09-88D9-CC4850F0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4" name="BExQ7SXS9VUG7P6CACU2J7R2SGIZ" hidden="1">
          <a:extLst>
            <a:ext uri="{FF2B5EF4-FFF2-40B4-BE49-F238E27FC236}">
              <a16:creationId xmlns:a16="http://schemas.microsoft.com/office/drawing/2014/main" id="{9B3CC68F-B63A-459D-A926-81D52523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5" name="BEx5AQZ4ETQ9LMY5EBWVH20Z7VXQ" hidden="1">
          <a:extLst>
            <a:ext uri="{FF2B5EF4-FFF2-40B4-BE49-F238E27FC236}">
              <a16:creationId xmlns:a16="http://schemas.microsoft.com/office/drawing/2014/main" id="{A1E104F3-E162-4872-824B-5A4EFDEB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6" name="BExUBK0YZ5VYFY8TTITJGJU9S06A" hidden="1">
          <a:extLst>
            <a:ext uri="{FF2B5EF4-FFF2-40B4-BE49-F238E27FC236}">
              <a16:creationId xmlns:a16="http://schemas.microsoft.com/office/drawing/2014/main" id="{7BC71CB6-9FEB-4329-9781-2F84FACF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7" name="BExUEZCSSJ7RN4J18I2NUIQR2FZS" hidden="1">
          <a:extLst>
            <a:ext uri="{FF2B5EF4-FFF2-40B4-BE49-F238E27FC236}">
              <a16:creationId xmlns:a16="http://schemas.microsoft.com/office/drawing/2014/main" id="{433C1C7F-5800-45C9-B806-BF3CC665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8" name="BExS3JDQWF7U3F5JTEVOE16ASIYK" hidden="1">
          <a:extLst>
            <a:ext uri="{FF2B5EF4-FFF2-40B4-BE49-F238E27FC236}">
              <a16:creationId xmlns:a16="http://schemas.microsoft.com/office/drawing/2014/main" id="{77D7623E-E838-4836-92E5-74CF8943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7</xdr:row>
      <xdr:rowOff>0</xdr:rowOff>
    </xdr:from>
    <xdr:to>
      <xdr:col>12</xdr:col>
      <xdr:colOff>123825</xdr:colOff>
      <xdr:row>7</xdr:row>
      <xdr:rowOff>123825</xdr:rowOff>
    </xdr:to>
    <xdr:pic>
      <xdr:nvPicPr>
        <xdr:cNvPr id="59" name="BEx973S463FCQVJ7QDFBUIU0WJ3F" descr="ZQTVYL8DCSADVT0QMRXFLU0TR" hidden="1">
          <a:extLst>
            <a:ext uri="{FF2B5EF4-FFF2-40B4-BE49-F238E27FC236}">
              <a16:creationId xmlns:a16="http://schemas.microsoft.com/office/drawing/2014/main" id="{35B73849-410D-4BE1-8038-54A84223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123825</xdr:colOff>
      <xdr:row>15</xdr:row>
      <xdr:rowOff>123825</xdr:rowOff>
    </xdr:to>
    <xdr:pic>
      <xdr:nvPicPr>
        <xdr:cNvPr id="60" name="BExRZO0PLWWMCLGRH7EH6UXYWGAJ" descr="9D4GQ34QB727H10MA3SSAR2R9" hidden="1">
          <a:extLst>
            <a:ext uri="{FF2B5EF4-FFF2-40B4-BE49-F238E27FC236}">
              <a16:creationId xmlns:a16="http://schemas.microsoft.com/office/drawing/2014/main" id="{428F210C-18C7-4FAD-A4CB-A5CDC145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123825</xdr:colOff>
      <xdr:row>16</xdr:row>
      <xdr:rowOff>123825</xdr:rowOff>
    </xdr:to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8C32CDE3-7305-4BC7-A6DC-53890BF1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123825</xdr:colOff>
      <xdr:row>17</xdr:row>
      <xdr:rowOff>123825</xdr:rowOff>
    </xdr:to>
    <xdr:pic>
      <xdr:nvPicPr>
        <xdr:cNvPr id="62" name="BExQEGJP61DL2NZY6LMBHBZ0J5YT" descr="D6ZNRZJ7EX4GZT9RO8LE0C905" hidden="1">
          <a:extLst>
            <a:ext uri="{FF2B5EF4-FFF2-40B4-BE49-F238E27FC236}">
              <a16:creationId xmlns:a16="http://schemas.microsoft.com/office/drawing/2014/main" id="{B81C103F-D390-446A-A62A-CCCAFACE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123825</xdr:colOff>
      <xdr:row>18</xdr:row>
      <xdr:rowOff>123825</xdr:rowOff>
    </xdr:to>
    <xdr:pic>
      <xdr:nvPicPr>
        <xdr:cNvPr id="63" name="BExTY1BCS6HZIF6HI5491FGHDVAE" descr="MJ6976KI2UH1IE8M227DUYXMJ" hidden="1">
          <a:extLst>
            <a:ext uri="{FF2B5EF4-FFF2-40B4-BE49-F238E27FC236}">
              <a16:creationId xmlns:a16="http://schemas.microsoft.com/office/drawing/2014/main" id="{6F4A2F1D-C8A4-41E1-A21F-22189E2E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64" name="BEx5FXJGJOT93D0J2IRJ3985IUMI" hidden="1">
          <a:extLst>
            <a:ext uri="{FF2B5EF4-FFF2-40B4-BE49-F238E27FC236}">
              <a16:creationId xmlns:a16="http://schemas.microsoft.com/office/drawing/2014/main" id="{E670E01A-3547-41EC-9F12-2C088ABE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144780</xdr:rowOff>
    </xdr:from>
    <xdr:to>
      <xdr:col>12</xdr:col>
      <xdr:colOff>123825</xdr:colOff>
      <xdr:row>5</xdr:row>
      <xdr:rowOff>76454</xdr:rowOff>
    </xdr:to>
    <xdr:pic>
      <xdr:nvPicPr>
        <xdr:cNvPr id="65" name="BEx3RTMHAR35NUAAK49TV6NU7EPA" descr="QFXLG4ZCXTRQSJYFCKJ58G9N8" hidden="1">
          <a:extLst>
            <a:ext uri="{FF2B5EF4-FFF2-40B4-BE49-F238E27FC236}">
              <a16:creationId xmlns:a16="http://schemas.microsoft.com/office/drawing/2014/main" id="{B40636A4-77EC-4496-9725-158C0EAD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123825</xdr:colOff>
      <xdr:row>8</xdr:row>
      <xdr:rowOff>123825</xdr:rowOff>
    </xdr:to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065A99AF-D422-46B9-99D3-C1072A4E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67" name="BEx5F64BJ6DCM4EJH81D5ZFNPZ0V" descr="7DJ9FILZD2YPS6X1JBP9E76TU" hidden="1">
          <a:extLst>
            <a:ext uri="{FF2B5EF4-FFF2-40B4-BE49-F238E27FC236}">
              <a16:creationId xmlns:a16="http://schemas.microsoft.com/office/drawing/2014/main" id="{1FC581CD-73B7-4E06-AA04-3E517222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68" name="BExQEXXHA3EEXR44LT6RKCDWM6ZT" hidden="1">
          <a:extLst>
            <a:ext uri="{FF2B5EF4-FFF2-40B4-BE49-F238E27FC236}">
              <a16:creationId xmlns:a16="http://schemas.microsoft.com/office/drawing/2014/main" id="{459D924F-D6F2-4633-A521-2E144190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123825</xdr:colOff>
      <xdr:row>10</xdr:row>
      <xdr:rowOff>123825</xdr:rowOff>
    </xdr:to>
    <xdr:pic>
      <xdr:nvPicPr>
        <xdr:cNvPr id="69" name="BEx1X6AMHV6ZK3UJB2BXIJTJHYJU" descr="OALR4L95ELQLZ1Y1LETHM1CS9" hidden="1">
          <a:extLst>
            <a:ext uri="{FF2B5EF4-FFF2-40B4-BE49-F238E27FC236}">
              <a16:creationId xmlns:a16="http://schemas.microsoft.com/office/drawing/2014/main" id="{27ECA795-5114-4433-B438-6A92967D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144780</xdr:rowOff>
    </xdr:from>
    <xdr:to>
      <xdr:col>12</xdr:col>
      <xdr:colOff>123825</xdr:colOff>
      <xdr:row>5</xdr:row>
      <xdr:rowOff>76454</xdr:rowOff>
    </xdr:to>
    <xdr:pic>
      <xdr:nvPicPr>
        <xdr:cNvPr id="70" name="BExSDIVCE09QKG3CT52PHCS6ZJ09" descr="9F076L7EQCF2COMMGCQG6BQGU" hidden="1">
          <a:extLst>
            <a:ext uri="{FF2B5EF4-FFF2-40B4-BE49-F238E27FC236}">
              <a16:creationId xmlns:a16="http://schemas.microsoft.com/office/drawing/2014/main" id="{3E1ACAF7-E71A-49BD-90A1-C009BEB8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123825</xdr:colOff>
      <xdr:row>15</xdr:row>
      <xdr:rowOff>123825</xdr:rowOff>
    </xdr:to>
    <xdr:pic>
      <xdr:nvPicPr>
        <xdr:cNvPr id="71" name="BEx1QZGQZBAWJ8591VXEIPUOVS7X" descr="MEW27CPIFG44B7E7HEQUUF5QF" hidden="1">
          <a:extLst>
            <a:ext uri="{FF2B5EF4-FFF2-40B4-BE49-F238E27FC236}">
              <a16:creationId xmlns:a16="http://schemas.microsoft.com/office/drawing/2014/main" id="{1C42981C-DFB9-4B4A-82ED-314CFA3A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123825</xdr:colOff>
      <xdr:row>14</xdr:row>
      <xdr:rowOff>123825</xdr:rowOff>
    </xdr:to>
    <xdr:pic>
      <xdr:nvPicPr>
        <xdr:cNvPr id="72" name="BExMF7LICJLPXSHM63A6EQ79YQKG" descr="U084VZL15IMB1OFRRAY6GVKAE" hidden="1">
          <a:extLst>
            <a:ext uri="{FF2B5EF4-FFF2-40B4-BE49-F238E27FC236}">
              <a16:creationId xmlns:a16="http://schemas.microsoft.com/office/drawing/2014/main" id="{B264CF9B-1BA9-4841-8AE3-F11B3330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123825</xdr:colOff>
      <xdr:row>13</xdr:row>
      <xdr:rowOff>123825</xdr:rowOff>
    </xdr:to>
    <xdr:pic>
      <xdr:nvPicPr>
        <xdr:cNvPr id="73" name="BExS343F8GCKP6HTF9Y97L133DX8" descr="ZRF0KB1IYQSNV63CTXT25G67G" hidden="1">
          <a:extLst>
            <a:ext uri="{FF2B5EF4-FFF2-40B4-BE49-F238E27FC236}">
              <a16:creationId xmlns:a16="http://schemas.microsoft.com/office/drawing/2014/main" id="{9D6B702F-B0CF-4137-91FA-46B26DA8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123825</xdr:colOff>
      <xdr:row>12</xdr:row>
      <xdr:rowOff>123825</xdr:rowOff>
    </xdr:to>
    <xdr:pic>
      <xdr:nvPicPr>
        <xdr:cNvPr id="74" name="BExZMRC09W87CY4B73NPZMNH21AH" descr="78CUMI0OVLYJRSDRQ3V2YX812" hidden="1">
          <a:extLst>
            <a:ext uri="{FF2B5EF4-FFF2-40B4-BE49-F238E27FC236}">
              <a16:creationId xmlns:a16="http://schemas.microsoft.com/office/drawing/2014/main" id="{5046C115-5D8A-41B8-B22B-BC24715F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11</xdr:row>
      <xdr:rowOff>9525</xdr:rowOff>
    </xdr:from>
    <xdr:to>
      <xdr:col>12</xdr:col>
      <xdr:colOff>123825</xdr:colOff>
      <xdr:row>11</xdr:row>
      <xdr:rowOff>126066</xdr:rowOff>
    </xdr:to>
    <xdr:pic>
      <xdr:nvPicPr>
        <xdr:cNvPr id="75" name="BExZXVFJ4DY4I24AARDT4AMP6EN1" descr="TXSMH2MTH86CYKA26740RQPUC" hidden="1">
          <a:extLst>
            <a:ext uri="{FF2B5EF4-FFF2-40B4-BE49-F238E27FC236}">
              <a16:creationId xmlns:a16="http://schemas.microsoft.com/office/drawing/2014/main" id="{BE39416E-A733-47A5-AE2E-78AEEA9A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5717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123825</xdr:colOff>
      <xdr:row>10</xdr:row>
      <xdr:rowOff>123825</xdr:rowOff>
    </xdr:to>
    <xdr:pic>
      <xdr:nvPicPr>
        <xdr:cNvPr id="76" name="BExOCUIOFQWUGTBU5ESTW3EYEP5C" descr="9BNF49V0R6VVYPHEVMJ3ABDQZ" hidden="1">
          <a:extLst>
            <a:ext uri="{FF2B5EF4-FFF2-40B4-BE49-F238E27FC236}">
              <a16:creationId xmlns:a16="http://schemas.microsoft.com/office/drawing/2014/main" id="{340E2CBE-A420-47E2-AA1C-143DF466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123825</xdr:colOff>
      <xdr:row>9</xdr:row>
      <xdr:rowOff>123825</xdr:rowOff>
    </xdr:to>
    <xdr:pic>
      <xdr:nvPicPr>
        <xdr:cNvPr id="77" name="BExU65O9OE4B4MQ2A3OYH13M8BZJ" descr="3INNIMMPDBB0JF37L81M6ID21" hidden="1">
          <a:extLst>
            <a:ext uri="{FF2B5EF4-FFF2-40B4-BE49-F238E27FC236}">
              <a16:creationId xmlns:a16="http://schemas.microsoft.com/office/drawing/2014/main" id="{92249CF1-A187-45D5-912C-397A289C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123825</xdr:colOff>
      <xdr:row>8</xdr:row>
      <xdr:rowOff>123825</xdr:rowOff>
    </xdr:to>
    <xdr:pic>
      <xdr:nvPicPr>
        <xdr:cNvPr id="78" name="BExOPRCR0UW7TKXSV5WDTL348FGL" descr="S9JM17GP1802LHN4GT14BJYIC" hidden="1">
          <a:extLst>
            <a:ext uri="{FF2B5EF4-FFF2-40B4-BE49-F238E27FC236}">
              <a16:creationId xmlns:a16="http://schemas.microsoft.com/office/drawing/2014/main" id="{8010C312-03AE-4614-9A01-FA50D918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123825</xdr:colOff>
      <xdr:row>7</xdr:row>
      <xdr:rowOff>123825</xdr:rowOff>
    </xdr:to>
    <xdr:pic>
      <xdr:nvPicPr>
        <xdr:cNvPr id="79" name="BEx5OESAY2W8SEGI3TSB65EHJ04B" descr="9CN2Y88X8WYV1HWZG1QILY9BK" hidden="1">
          <a:extLst>
            <a:ext uri="{FF2B5EF4-FFF2-40B4-BE49-F238E27FC236}">
              <a16:creationId xmlns:a16="http://schemas.microsoft.com/office/drawing/2014/main" id="{59DF487B-EDAB-4BEF-9CF3-00C752A1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80" name="BExGMWEQ2BYRY9BAO5T1X850MJN1" descr="AZ9ST0XDIOP50HSUFO5V31BR0" hidden="1">
          <a:extLst>
            <a:ext uri="{FF2B5EF4-FFF2-40B4-BE49-F238E27FC236}">
              <a16:creationId xmlns:a16="http://schemas.microsoft.com/office/drawing/2014/main" id="{55AE39F7-D295-4C8C-BBD5-44AA66D8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1" name="BExMO7VFCN4EL59982UR4AJ25JNJ" descr="XX6TINEJADZGKR0CTM7ZRT0RA" hidden="1">
          <a:extLst>
            <a:ext uri="{FF2B5EF4-FFF2-40B4-BE49-F238E27FC236}">
              <a16:creationId xmlns:a16="http://schemas.microsoft.com/office/drawing/2014/main" id="{EA981A60-EAC2-4AD0-B16C-89128AE3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2" name="BExU3EX5JJCXCII4YKUJBFBGIJR2" descr="OF5ZI9PI5WH36VPANJ2DYLNMI" hidden="1">
          <a:extLst>
            <a:ext uri="{FF2B5EF4-FFF2-40B4-BE49-F238E27FC236}">
              <a16:creationId xmlns:a16="http://schemas.microsoft.com/office/drawing/2014/main" id="{2F57BE58-AF1B-47A3-9227-34F6E141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3" name="BEx1KD7H6UB1VYCJ7O61P562EIUY" descr="IQGV9140X0K0UPBL8OGU3I44J" hidden="1">
          <a:extLst>
            <a:ext uri="{FF2B5EF4-FFF2-40B4-BE49-F238E27FC236}">
              <a16:creationId xmlns:a16="http://schemas.microsoft.com/office/drawing/2014/main" id="{809D3E6F-F164-4C1A-8697-8AD3AC01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4" name="BEx5BJQWS6YWHH4ZMSUAMD641V6Y" descr="ZTMFMXCIQSECDX38ALEFHUB00" hidden="1">
          <a:extLst>
            <a:ext uri="{FF2B5EF4-FFF2-40B4-BE49-F238E27FC236}">
              <a16:creationId xmlns:a16="http://schemas.microsoft.com/office/drawing/2014/main" id="{EE0ECD97-1BB7-4DC1-BFD9-F90CEC8D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5" name="BExVTO5Q8G2M7BPL4B2584LQS0R0" descr="OB6Q8NA4LZFE4GM9Y3V56BPMQ" hidden="1">
          <a:extLst>
            <a:ext uri="{FF2B5EF4-FFF2-40B4-BE49-F238E27FC236}">
              <a16:creationId xmlns:a16="http://schemas.microsoft.com/office/drawing/2014/main" id="{0FB99C2F-5A1E-499A-BF1C-BCCB1E5C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6" name="BExIFSCLN1G86X78PFLTSMRP0US5" descr="9JK4SPV4DG7VTCZIILWHXQU5J" hidden="1">
          <a:extLst>
            <a:ext uri="{FF2B5EF4-FFF2-40B4-BE49-F238E27FC236}">
              <a16:creationId xmlns:a16="http://schemas.microsoft.com/office/drawing/2014/main" id="{D506BD68-6E28-4DAD-A11A-04863DCD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7" name="BEx1I152WN2D3A85O2XN0DGXCWHN" descr="KHBZFMANRA4UMJR1AB4M5NJNT" hidden="1">
          <a:extLst>
            <a:ext uri="{FF2B5EF4-FFF2-40B4-BE49-F238E27FC236}">
              <a16:creationId xmlns:a16="http://schemas.microsoft.com/office/drawing/2014/main" id="{EADD3CFD-5CA1-4220-BBF6-31B58B1C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8" name="BExW9676P0SKCVKK25QCGHPA3PAD" descr="9A4PWZ20RMSRF0PNECCDM75CA" hidden="1">
          <a:extLst>
            <a:ext uri="{FF2B5EF4-FFF2-40B4-BE49-F238E27FC236}">
              <a16:creationId xmlns:a16="http://schemas.microsoft.com/office/drawing/2014/main" id="{F2B634F9-1F78-4E33-B03A-91759E20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89" name="BExW253QPOZK9KW8BJC3LBXGCG2N" descr="Y5HX37BEUWSN1NEFJKZJXI3SX" hidden="1">
          <a:extLst>
            <a:ext uri="{FF2B5EF4-FFF2-40B4-BE49-F238E27FC236}">
              <a16:creationId xmlns:a16="http://schemas.microsoft.com/office/drawing/2014/main" id="{5F47C17A-77EA-49BE-A703-D646A847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0" name="BExS5CPQ8P8JOQPK7ANNKHLSGOKU" hidden="1">
          <a:extLst>
            <a:ext uri="{FF2B5EF4-FFF2-40B4-BE49-F238E27FC236}">
              <a16:creationId xmlns:a16="http://schemas.microsoft.com/office/drawing/2014/main" id="{56211657-C81A-487A-8BA5-4F43456B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1" name="BExMM0AVUAIRNJLXB1FW8R0YB4ZZ" hidden="1">
          <a:extLst>
            <a:ext uri="{FF2B5EF4-FFF2-40B4-BE49-F238E27FC236}">
              <a16:creationId xmlns:a16="http://schemas.microsoft.com/office/drawing/2014/main" id="{3B6D0C6A-3CFF-46DC-8D63-404CE748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2" name="BExXZ7Y09CBS0XA7IPB3IRJ8RJM4" hidden="1">
          <a:extLst>
            <a:ext uri="{FF2B5EF4-FFF2-40B4-BE49-F238E27FC236}">
              <a16:creationId xmlns:a16="http://schemas.microsoft.com/office/drawing/2014/main" id="{B8690C86-D37D-47EC-B130-E0FEC16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3" name="BExQ7SXS9VUG7P6CACU2J7R2SGIZ" hidden="1">
          <a:extLst>
            <a:ext uri="{FF2B5EF4-FFF2-40B4-BE49-F238E27FC236}">
              <a16:creationId xmlns:a16="http://schemas.microsoft.com/office/drawing/2014/main" id="{7A2E3AB9-15DB-460C-9D72-2BDF8A63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4" name="BEx5AQZ4ETQ9LMY5EBWVH20Z7VXQ" hidden="1">
          <a:extLst>
            <a:ext uri="{FF2B5EF4-FFF2-40B4-BE49-F238E27FC236}">
              <a16:creationId xmlns:a16="http://schemas.microsoft.com/office/drawing/2014/main" id="{AEB5F8C2-20C4-491C-A2B4-CC085C72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5" name="BExUBK0YZ5VYFY8TTITJGJU9S06A" hidden="1">
          <a:extLst>
            <a:ext uri="{FF2B5EF4-FFF2-40B4-BE49-F238E27FC236}">
              <a16:creationId xmlns:a16="http://schemas.microsoft.com/office/drawing/2014/main" id="{E687F8BE-24B6-40F1-A832-C7DCF7A0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6" name="BExUEZCSSJ7RN4J18I2NUIQR2FZS" hidden="1">
          <a:extLst>
            <a:ext uri="{FF2B5EF4-FFF2-40B4-BE49-F238E27FC236}">
              <a16:creationId xmlns:a16="http://schemas.microsoft.com/office/drawing/2014/main" id="{E0368D6A-83E1-4B5F-A682-A68C2D84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7" name="BExS3JDQWF7U3F5JTEVOE16ASIYK" hidden="1">
          <a:extLst>
            <a:ext uri="{FF2B5EF4-FFF2-40B4-BE49-F238E27FC236}">
              <a16:creationId xmlns:a16="http://schemas.microsoft.com/office/drawing/2014/main" id="{AA14A456-1C8B-4626-B658-4937C77B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6</xdr:row>
      <xdr:rowOff>47625</xdr:rowOff>
    </xdr:from>
    <xdr:to>
      <xdr:col>18</xdr:col>
      <xdr:colOff>123825</xdr:colOff>
      <xdr:row>6</xdr:row>
      <xdr:rowOff>171450</xdr:rowOff>
    </xdr:to>
    <xdr:pic>
      <xdr:nvPicPr>
        <xdr:cNvPr id="98" name="BEx973S463FCQVJ7QDFBUIU0WJ3F" descr="ZQTVYL8DCSADVT0QMRXFLU0TR" hidden="1">
          <a:extLst>
            <a:ext uri="{FF2B5EF4-FFF2-40B4-BE49-F238E27FC236}">
              <a16:creationId xmlns:a16="http://schemas.microsoft.com/office/drawing/2014/main" id="{78C15418-4121-4B7B-8B84-718A45B1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657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47625</xdr:rowOff>
    </xdr:from>
    <xdr:to>
      <xdr:col>18</xdr:col>
      <xdr:colOff>123825</xdr:colOff>
      <xdr:row>12</xdr:row>
      <xdr:rowOff>171450</xdr:rowOff>
    </xdr:to>
    <xdr:pic>
      <xdr:nvPicPr>
        <xdr:cNvPr id="99" name="BExRZO0PLWWMCLGRH7EH6UXYWGAJ" descr="9D4GQ34QB727H10MA3SSAR2R9" hidden="1">
          <a:extLst>
            <a:ext uri="{FF2B5EF4-FFF2-40B4-BE49-F238E27FC236}">
              <a16:creationId xmlns:a16="http://schemas.microsoft.com/office/drawing/2014/main" id="{85EB4B68-EAAC-4495-ADF4-00BF1CFB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800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123825</xdr:colOff>
      <xdr:row>13</xdr:row>
      <xdr:rowOff>123825</xdr:rowOff>
    </xdr:to>
    <xdr:pic>
      <xdr:nvPicPr>
        <xdr:cNvPr id="100" name="BExBDP6HNAAJUM39SE5G2C8BKNRQ" descr="1TM64TL2QIMYV7WYSV2VLGXY4" hidden="1">
          <a:extLst>
            <a:ext uri="{FF2B5EF4-FFF2-40B4-BE49-F238E27FC236}">
              <a16:creationId xmlns:a16="http://schemas.microsoft.com/office/drawing/2014/main" id="{4F6C0B23-823A-472D-8F3A-86EAA15E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142875</xdr:rowOff>
    </xdr:from>
    <xdr:to>
      <xdr:col>18</xdr:col>
      <xdr:colOff>123825</xdr:colOff>
      <xdr:row>14</xdr:row>
      <xdr:rowOff>76200</xdr:rowOff>
    </xdr:to>
    <xdr:pic>
      <xdr:nvPicPr>
        <xdr:cNvPr id="101" name="BExQEGJP61DL2NZY6LMBHBZ0J5YT" descr="D6ZNRZJ7EX4GZT9RO8LE0C905" hidden="1">
          <a:extLst>
            <a:ext uri="{FF2B5EF4-FFF2-40B4-BE49-F238E27FC236}">
              <a16:creationId xmlns:a16="http://schemas.microsoft.com/office/drawing/2014/main" id="{C11A4678-FA37-4C80-8FC9-B3CB93D6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3086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14</xdr:row>
      <xdr:rowOff>95250</xdr:rowOff>
    </xdr:from>
    <xdr:to>
      <xdr:col>18</xdr:col>
      <xdr:colOff>123825</xdr:colOff>
      <xdr:row>15</xdr:row>
      <xdr:rowOff>28575</xdr:rowOff>
    </xdr:to>
    <xdr:pic>
      <xdr:nvPicPr>
        <xdr:cNvPr id="102" name="BExTY1BCS6HZIF6HI5491FGHDVAE" descr="MJ6976KI2UH1IE8M227DUYXMJ" hidden="1">
          <a:extLst>
            <a:ext uri="{FF2B5EF4-FFF2-40B4-BE49-F238E27FC236}">
              <a16:creationId xmlns:a16="http://schemas.microsoft.com/office/drawing/2014/main" id="{A36CE918-3B98-4742-8421-93DF7329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3228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03" name="BEx5FXJGJOT93D0J2IRJ3985IUMI" hidden="1">
          <a:extLst>
            <a:ext uri="{FF2B5EF4-FFF2-40B4-BE49-F238E27FC236}">
              <a16:creationId xmlns:a16="http://schemas.microsoft.com/office/drawing/2014/main" id="{0C2EFFAC-550D-4114-A204-B813FEC3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142875</xdr:rowOff>
    </xdr:from>
    <xdr:to>
      <xdr:col>18</xdr:col>
      <xdr:colOff>123825</xdr:colOff>
      <xdr:row>5</xdr:row>
      <xdr:rowOff>76200</xdr:rowOff>
    </xdr:to>
    <xdr:pic>
      <xdr:nvPicPr>
        <xdr:cNvPr id="104" name="BEx3RTMHAR35NUAAK49TV6NU7EPA" descr="QFXLG4ZCXTRQSJYFCKJ58G9N8" hidden="1">
          <a:extLst>
            <a:ext uri="{FF2B5EF4-FFF2-40B4-BE49-F238E27FC236}">
              <a16:creationId xmlns:a16="http://schemas.microsoft.com/office/drawing/2014/main" id="{5F23707B-6347-4A13-BE3D-E2B8D888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37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501ED0B5-2F27-457D-83B0-8A2A148D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06" name="BEx5F64BJ6DCM4EJH81D5ZFNPZ0V" descr="7DJ9FILZD2YPS6X1JBP9E76TU" hidden="1">
          <a:extLst>
            <a:ext uri="{FF2B5EF4-FFF2-40B4-BE49-F238E27FC236}">
              <a16:creationId xmlns:a16="http://schemas.microsoft.com/office/drawing/2014/main" id="{501A4B73-4A3B-4A5D-BEB3-FD6B2AEA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07" name="BExQEXXHA3EEXR44LT6RKCDWM6ZT" hidden="1">
          <a:extLst>
            <a:ext uri="{FF2B5EF4-FFF2-40B4-BE49-F238E27FC236}">
              <a16:creationId xmlns:a16="http://schemas.microsoft.com/office/drawing/2014/main" id="{48226744-1043-49D6-AA6E-33EC740D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95250</xdr:rowOff>
    </xdr:from>
    <xdr:to>
      <xdr:col>18</xdr:col>
      <xdr:colOff>123825</xdr:colOff>
      <xdr:row>9</xdr:row>
      <xdr:rowOff>28575</xdr:rowOff>
    </xdr:to>
    <xdr:pic>
      <xdr:nvPicPr>
        <xdr:cNvPr id="108" name="BEx1X6AMHV6ZK3UJB2BXIJTJHYJU" descr="OALR4L95ELQLZ1Y1LETHM1CS9" hidden="1">
          <a:extLst>
            <a:ext uri="{FF2B5EF4-FFF2-40B4-BE49-F238E27FC236}">
              <a16:creationId xmlns:a16="http://schemas.microsoft.com/office/drawing/2014/main" id="{3DA9B00D-1D47-4F79-A104-4862EE1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2085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142875</xdr:rowOff>
    </xdr:from>
    <xdr:to>
      <xdr:col>18</xdr:col>
      <xdr:colOff>123825</xdr:colOff>
      <xdr:row>5</xdr:row>
      <xdr:rowOff>76200</xdr:rowOff>
    </xdr:to>
    <xdr:pic>
      <xdr:nvPicPr>
        <xdr:cNvPr id="109" name="BExSDIVCE09QKG3CT52PHCS6ZJ09" descr="9F076L7EQCF2COMMGCQG6BQGU" hidden="1">
          <a:extLst>
            <a:ext uri="{FF2B5EF4-FFF2-40B4-BE49-F238E27FC236}">
              <a16:creationId xmlns:a16="http://schemas.microsoft.com/office/drawing/2014/main" id="{1E65DAB7-3B2E-4858-B7E7-CFB5E206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37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47625</xdr:rowOff>
    </xdr:from>
    <xdr:to>
      <xdr:col>18</xdr:col>
      <xdr:colOff>123825</xdr:colOff>
      <xdr:row>12</xdr:row>
      <xdr:rowOff>171450</xdr:rowOff>
    </xdr:to>
    <xdr:pic>
      <xdr:nvPicPr>
        <xdr:cNvPr id="110" name="BEx1QZGQZBAWJ8591VXEIPUOVS7X" descr="MEW27CPIFG44B7E7HEQUUF5QF" hidden="1">
          <a:extLst>
            <a:ext uri="{FF2B5EF4-FFF2-40B4-BE49-F238E27FC236}">
              <a16:creationId xmlns:a16="http://schemas.microsoft.com/office/drawing/2014/main" id="{428C9F6B-85C0-4F9A-8097-56713746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800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11</xdr:row>
      <xdr:rowOff>95250</xdr:rowOff>
    </xdr:from>
    <xdr:to>
      <xdr:col>18</xdr:col>
      <xdr:colOff>123825</xdr:colOff>
      <xdr:row>12</xdr:row>
      <xdr:rowOff>28575</xdr:rowOff>
    </xdr:to>
    <xdr:pic>
      <xdr:nvPicPr>
        <xdr:cNvPr id="111" name="BExMF7LICJLPXSHM63A6EQ79YQKG" descr="U084VZL15IMB1OFRRAY6GVKAE" hidden="1">
          <a:extLst>
            <a:ext uri="{FF2B5EF4-FFF2-40B4-BE49-F238E27FC236}">
              <a16:creationId xmlns:a16="http://schemas.microsoft.com/office/drawing/2014/main" id="{E623EC45-B1BD-4414-AD95-3F49D7FE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657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142875</xdr:rowOff>
    </xdr:from>
    <xdr:to>
      <xdr:col>18</xdr:col>
      <xdr:colOff>123825</xdr:colOff>
      <xdr:row>11</xdr:row>
      <xdr:rowOff>76200</xdr:rowOff>
    </xdr:to>
    <xdr:pic>
      <xdr:nvPicPr>
        <xdr:cNvPr id="112" name="BExS343F8GCKP6HTF9Y97L133DX8" descr="ZRF0KB1IYQSNV63CTXT25G67G" hidden="1">
          <a:extLst>
            <a:ext uri="{FF2B5EF4-FFF2-40B4-BE49-F238E27FC236}">
              <a16:creationId xmlns:a16="http://schemas.microsoft.com/office/drawing/2014/main" id="{6B0E92A7-23BE-48F2-A1C7-5397FEC8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514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123825</xdr:colOff>
      <xdr:row>10</xdr:row>
      <xdr:rowOff>123825</xdr:rowOff>
    </xdr:to>
    <xdr:pic>
      <xdr:nvPicPr>
        <xdr:cNvPr id="113" name="BExZMRC09W87CY4B73NPZMNH21AH" descr="78CUMI0OVLYJRSDRQ3V2YX812" hidden="1">
          <a:extLst>
            <a:ext uri="{FF2B5EF4-FFF2-40B4-BE49-F238E27FC236}">
              <a16:creationId xmlns:a16="http://schemas.microsoft.com/office/drawing/2014/main" id="{0196D4B1-5DC2-437D-B3D8-82BCE6A3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9</xdr:row>
      <xdr:rowOff>57150</xdr:rowOff>
    </xdr:from>
    <xdr:to>
      <xdr:col>18</xdr:col>
      <xdr:colOff>123825</xdr:colOff>
      <xdr:row>9</xdr:row>
      <xdr:rowOff>180975</xdr:rowOff>
    </xdr:to>
    <xdr:pic>
      <xdr:nvPicPr>
        <xdr:cNvPr id="114" name="BExZXVFJ4DY4I24AARDT4AMP6EN1" descr="TXSMH2MTH86CYKA26740RQPUC" hidden="1">
          <a:extLst>
            <a:ext uri="{FF2B5EF4-FFF2-40B4-BE49-F238E27FC236}">
              <a16:creationId xmlns:a16="http://schemas.microsoft.com/office/drawing/2014/main" id="{4FB6F738-327A-4AE7-A26E-F8ABBB03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95250</xdr:rowOff>
    </xdr:from>
    <xdr:to>
      <xdr:col>18</xdr:col>
      <xdr:colOff>123825</xdr:colOff>
      <xdr:row>9</xdr:row>
      <xdr:rowOff>28575</xdr:rowOff>
    </xdr:to>
    <xdr:pic>
      <xdr:nvPicPr>
        <xdr:cNvPr id="115" name="BExOCUIOFQWUGTBU5ESTW3EYEP5C" descr="9BNF49V0R6VVYPHEVMJ3ABDQZ" hidden="1">
          <a:extLst>
            <a:ext uri="{FF2B5EF4-FFF2-40B4-BE49-F238E27FC236}">
              <a16:creationId xmlns:a16="http://schemas.microsoft.com/office/drawing/2014/main" id="{C5A6D05B-8EC3-4727-B26F-A05CC22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085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142875</xdr:rowOff>
    </xdr:from>
    <xdr:to>
      <xdr:col>18</xdr:col>
      <xdr:colOff>123825</xdr:colOff>
      <xdr:row>8</xdr:row>
      <xdr:rowOff>76200</xdr:rowOff>
    </xdr:to>
    <xdr:pic>
      <xdr:nvPicPr>
        <xdr:cNvPr id="116" name="BExU65O9OE4B4MQ2A3OYH13M8BZJ" descr="3INNIMMPDBB0JF37L81M6ID21" hidden="1">
          <a:extLst>
            <a:ext uri="{FF2B5EF4-FFF2-40B4-BE49-F238E27FC236}">
              <a16:creationId xmlns:a16="http://schemas.microsoft.com/office/drawing/2014/main" id="{6A84B4E8-30F4-470D-BFCF-F8CE7CE0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943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117" name="BExOPRCR0UW7TKXSV5WDTL348FGL" descr="S9JM17GP1802LHN4GT14BJYIC" hidden="1">
          <a:extLst>
            <a:ext uri="{FF2B5EF4-FFF2-40B4-BE49-F238E27FC236}">
              <a16:creationId xmlns:a16="http://schemas.microsoft.com/office/drawing/2014/main" id="{FBA9E2FA-5B26-44EF-AEA9-2281EA20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47625</xdr:rowOff>
    </xdr:from>
    <xdr:to>
      <xdr:col>18</xdr:col>
      <xdr:colOff>123825</xdr:colOff>
      <xdr:row>6</xdr:row>
      <xdr:rowOff>171450</xdr:rowOff>
    </xdr:to>
    <xdr:pic>
      <xdr:nvPicPr>
        <xdr:cNvPr id="118" name="BEx5OESAY2W8SEGI3TSB65EHJ04B" descr="9CN2Y88X8WYV1HWZG1QILY9BK" hidden="1">
          <a:extLst>
            <a:ext uri="{FF2B5EF4-FFF2-40B4-BE49-F238E27FC236}">
              <a16:creationId xmlns:a16="http://schemas.microsoft.com/office/drawing/2014/main" id="{61FF5E25-EBBC-4585-8372-A87B9286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657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19" name="BExGMWEQ2BYRY9BAO5T1X850MJN1" descr="AZ9ST0XDIOP50HSUFO5V31BR0" hidden="1">
          <a:extLst>
            <a:ext uri="{FF2B5EF4-FFF2-40B4-BE49-F238E27FC236}">
              <a16:creationId xmlns:a16="http://schemas.microsoft.com/office/drawing/2014/main" id="{B1A73883-F415-42AA-9821-3227552D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24</xdr:col>
      <xdr:colOff>111125</xdr:colOff>
      <xdr:row>21</xdr:row>
      <xdr:rowOff>34925</xdr:rowOff>
    </xdr:to>
    <xdr:pic>
      <xdr:nvPicPr>
        <xdr:cNvPr id="120" name="BExXRND8208TWULE9S50U89VKPB7" descr="ETUGZV0SKTQDQB8JOYY0DCX79" hidden="1">
          <a:extLst>
            <a:ext uri="{FF2B5EF4-FFF2-40B4-BE49-F238E27FC236}">
              <a16:creationId xmlns:a16="http://schemas.microsoft.com/office/drawing/2014/main" id="{C9282591-D03E-4BA0-B39E-234A9BF0DE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068425" y="1228725"/>
          <a:ext cx="3768725" cy="32734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9525</xdr:rowOff>
    </xdr:from>
    <xdr:to>
      <xdr:col>9</xdr:col>
      <xdr:colOff>47625</xdr:colOff>
      <xdr:row>3</xdr:row>
      <xdr:rowOff>50346</xdr:rowOff>
    </xdr:to>
    <xdr:pic>
      <xdr:nvPicPr>
        <xdr:cNvPr id="2" name="BExVTO5Q8G2M7BPL4B2584LQS0R0" descr="OB6Q8NA4LZFE4GM9Y3V56BPMQ" hidden="1">
          <a:extLst>
            <a:ext uri="{FF2B5EF4-FFF2-40B4-BE49-F238E27FC236}">
              <a16:creationId xmlns:a16="http://schemas.microsoft.com/office/drawing/2014/main" id="{353414F8-2248-44CB-86D7-C7AFC054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8763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126546</xdr:rowOff>
    </xdr:to>
    <xdr:pic>
      <xdr:nvPicPr>
        <xdr:cNvPr id="3" name="BExIFSCLN1G86X78PFLTSMRP0US5" descr="9JK4SPV4DG7VTCZIILWHXQU5J" hidden="1">
          <a:extLst>
            <a:ext uri="{FF2B5EF4-FFF2-40B4-BE49-F238E27FC236}">
              <a16:creationId xmlns:a16="http://schemas.microsoft.com/office/drawing/2014/main" id="{0EEDA805-F633-4642-878E-EF67F482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9525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9525</xdr:rowOff>
    </xdr:from>
    <xdr:to>
      <xdr:col>9</xdr:col>
      <xdr:colOff>47625</xdr:colOff>
      <xdr:row>3</xdr:row>
      <xdr:rowOff>50346</xdr:rowOff>
    </xdr:to>
    <xdr:pic>
      <xdr:nvPicPr>
        <xdr:cNvPr id="4" name="BExUEZCSSJ7RN4J18I2NUIQR2FZS" hidden="1">
          <a:extLst>
            <a:ext uri="{FF2B5EF4-FFF2-40B4-BE49-F238E27FC236}">
              <a16:creationId xmlns:a16="http://schemas.microsoft.com/office/drawing/2014/main" id="{B7015739-79B2-4C46-A6CE-102E0BF9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8763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126546</xdr:rowOff>
    </xdr:to>
    <xdr:pic>
      <xdr:nvPicPr>
        <xdr:cNvPr id="5" name="BExS3JDQWF7U3F5JTEVOE16ASIYK" hidden="1">
          <a:extLst>
            <a:ext uri="{FF2B5EF4-FFF2-40B4-BE49-F238E27FC236}">
              <a16:creationId xmlns:a16="http://schemas.microsoft.com/office/drawing/2014/main" id="{E8227A13-AB10-4AE2-9309-A038D1F7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9525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</xdr:colOff>
      <xdr:row>19</xdr:row>
      <xdr:rowOff>49538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511304-110A-4A11-B6B6-B84526CAF072}"/>
            </a:ext>
          </a:extLst>
        </xdr:cNvPr>
        <xdr:cNvSpPr txBox="1"/>
      </xdr:nvSpPr>
      <xdr:spPr>
        <a:xfrm>
          <a:off x="0" y="0"/>
          <a:ext cx="4905375" cy="3669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4a.  RAVIKESTUS: APENDEKTOOMIA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Apendektoomia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ravijuhtude osakaal, mille kestus on olnud kuni 5 päeva.</a:t>
          </a:r>
        </a:p>
        <a:p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lang="et-EE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 algus 01.01.–31.12.2017</a:t>
          </a:r>
          <a:endParaRPr lang="et-EE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Ravitüüp: </a:t>
          </a: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statsionaarne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kindlustatud ja kindlustamata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isikute raviarveid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koosneb raviarvetest, millel on märgitud nii põhidiagnoos, NCSP kui ka TTLi kood vastavalt alltoodud loetelule: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RHK-10: K35.0; K35.1 või K35.9;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NCSP: JEA00; JEA01 või JEA10;</a:t>
          </a:r>
        </a:p>
        <a:p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TTL: 0J2125; 0J2101; 0J2211</a:t>
          </a:r>
        </a:p>
        <a:p>
          <a:endParaRPr lang="et-EE" sz="1100" i="0" baseline="0">
            <a:solidFill>
              <a:srgbClr val="FF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i="0" baseline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"Andmed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  on toodud koondnumbrid ning ravikestuse detailsem jaotus.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iis.pold\Downloads\Ravikestus%20apendektoom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</sheetNames>
    <sheetDataSet>
      <sheetData sheetId="0" refreshError="1"/>
      <sheetData sheetId="1">
        <row r="5">
          <cell r="E5">
            <v>0.96</v>
          </cell>
        </row>
        <row r="6">
          <cell r="E6">
            <v>0.62</v>
          </cell>
        </row>
        <row r="7">
          <cell r="E7">
            <v>0.89</v>
          </cell>
        </row>
        <row r="8">
          <cell r="E8">
            <v>0.86</v>
          </cell>
        </row>
        <row r="9">
          <cell r="E9">
            <v>0.95</v>
          </cell>
        </row>
        <row r="10">
          <cell r="E10">
            <v>0.89</v>
          </cell>
        </row>
        <row r="11">
          <cell r="E11">
            <v>0.87</v>
          </cell>
        </row>
        <row r="12">
          <cell r="E12">
            <v>0.87</v>
          </cell>
        </row>
        <row r="13">
          <cell r="E13">
            <v>0.91</v>
          </cell>
        </row>
        <row r="14">
          <cell r="E14">
            <v>0.8</v>
          </cell>
        </row>
        <row r="15">
          <cell r="E15">
            <v>0</v>
          </cell>
        </row>
        <row r="16">
          <cell r="E16">
            <v>0.89</v>
          </cell>
        </row>
        <row r="17">
          <cell r="E17">
            <v>0.89</v>
          </cell>
        </row>
        <row r="18">
          <cell r="E18">
            <v>0.95</v>
          </cell>
        </row>
        <row r="19">
          <cell r="E19">
            <v>0.92</v>
          </cell>
        </row>
        <row r="20">
          <cell r="E20">
            <v>0.92</v>
          </cell>
        </row>
        <row r="21">
          <cell r="E21">
            <v>0.89</v>
          </cell>
        </row>
        <row r="22">
          <cell r="E22">
            <v>0.79</v>
          </cell>
        </row>
        <row r="23">
          <cell r="E23">
            <v>1</v>
          </cell>
        </row>
        <row r="24">
          <cell r="E24">
            <v>0.91</v>
          </cell>
        </row>
        <row r="25">
          <cell r="E25">
            <v>0.96</v>
          </cell>
        </row>
        <row r="26">
          <cell r="E26">
            <v>0.9</v>
          </cell>
        </row>
        <row r="27">
          <cell r="E27">
            <v>0.88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24"/>
  <sheetViews>
    <sheetView workbookViewId="0">
      <selection activeCell="T21" sqref="T21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topLeftCell="A34" zoomScaleNormal="100" workbookViewId="0">
      <selection activeCell="D21" sqref="D21"/>
    </sheetView>
  </sheetViews>
  <sheetFormatPr defaultRowHeight="15" x14ac:dyDescent="0.25"/>
  <cols>
    <col min="1" max="1" width="19.85546875" bestFit="1" customWidth="1"/>
    <col min="2" max="2" width="21.28515625" customWidth="1"/>
    <col min="3" max="4" width="16.5703125" customWidth="1"/>
    <col min="5" max="5" width="14.7109375" customWidth="1"/>
    <col min="6" max="6" width="15" customWidth="1"/>
    <col min="7" max="7" width="13.85546875" customWidth="1"/>
    <col min="8" max="8" width="15.42578125" customWidth="1"/>
    <col min="9" max="9" width="12.85546875" customWidth="1"/>
    <col min="10" max="10" width="12.7109375" customWidth="1"/>
    <col min="11" max="11" width="11" customWidth="1"/>
    <col min="12" max="12" width="22.140625" customWidth="1"/>
    <col min="252" max="252" width="19.85546875" bestFit="1" customWidth="1"/>
    <col min="254" max="255" width="16.5703125" customWidth="1"/>
    <col min="256" max="256" width="14.7109375" customWidth="1"/>
    <col min="257" max="257" width="16" customWidth="1"/>
    <col min="258" max="258" width="4.5703125" bestFit="1" customWidth="1"/>
    <col min="263" max="263" width="22.140625" customWidth="1"/>
    <col min="508" max="508" width="19.85546875" bestFit="1" customWidth="1"/>
    <col min="510" max="511" width="16.5703125" customWidth="1"/>
    <col min="512" max="512" width="14.7109375" customWidth="1"/>
    <col min="513" max="513" width="16" customWidth="1"/>
    <col min="514" max="514" width="4.5703125" bestFit="1" customWidth="1"/>
    <col min="519" max="519" width="22.140625" customWidth="1"/>
    <col min="764" max="764" width="19.85546875" bestFit="1" customWidth="1"/>
    <col min="766" max="767" width="16.5703125" customWidth="1"/>
    <col min="768" max="768" width="14.7109375" customWidth="1"/>
    <col min="769" max="769" width="16" customWidth="1"/>
    <col min="770" max="770" width="4.5703125" bestFit="1" customWidth="1"/>
    <col min="775" max="775" width="22.140625" customWidth="1"/>
    <col min="1020" max="1020" width="19.85546875" bestFit="1" customWidth="1"/>
    <col min="1022" max="1023" width="16.5703125" customWidth="1"/>
    <col min="1024" max="1024" width="14.7109375" customWidth="1"/>
    <col min="1025" max="1025" width="16" customWidth="1"/>
    <col min="1026" max="1026" width="4.5703125" bestFit="1" customWidth="1"/>
    <col min="1031" max="1031" width="22.140625" customWidth="1"/>
    <col min="1276" max="1276" width="19.85546875" bestFit="1" customWidth="1"/>
    <col min="1278" max="1279" width="16.5703125" customWidth="1"/>
    <col min="1280" max="1280" width="14.7109375" customWidth="1"/>
    <col min="1281" max="1281" width="16" customWidth="1"/>
    <col min="1282" max="1282" width="4.5703125" bestFit="1" customWidth="1"/>
    <col min="1287" max="1287" width="22.140625" customWidth="1"/>
    <col min="1532" max="1532" width="19.85546875" bestFit="1" customWidth="1"/>
    <col min="1534" max="1535" width="16.5703125" customWidth="1"/>
    <col min="1536" max="1536" width="14.7109375" customWidth="1"/>
    <col min="1537" max="1537" width="16" customWidth="1"/>
    <col min="1538" max="1538" width="4.5703125" bestFit="1" customWidth="1"/>
    <col min="1543" max="1543" width="22.140625" customWidth="1"/>
    <col min="1788" max="1788" width="19.85546875" bestFit="1" customWidth="1"/>
    <col min="1790" max="1791" width="16.5703125" customWidth="1"/>
    <col min="1792" max="1792" width="14.7109375" customWidth="1"/>
    <col min="1793" max="1793" width="16" customWidth="1"/>
    <col min="1794" max="1794" width="4.5703125" bestFit="1" customWidth="1"/>
    <col min="1799" max="1799" width="22.140625" customWidth="1"/>
    <col min="2044" max="2044" width="19.85546875" bestFit="1" customWidth="1"/>
    <col min="2046" max="2047" width="16.5703125" customWidth="1"/>
    <col min="2048" max="2048" width="14.7109375" customWidth="1"/>
    <col min="2049" max="2049" width="16" customWidth="1"/>
    <col min="2050" max="2050" width="4.5703125" bestFit="1" customWidth="1"/>
    <col min="2055" max="2055" width="22.140625" customWidth="1"/>
    <col min="2300" max="2300" width="19.85546875" bestFit="1" customWidth="1"/>
    <col min="2302" max="2303" width="16.5703125" customWidth="1"/>
    <col min="2304" max="2304" width="14.7109375" customWidth="1"/>
    <col min="2305" max="2305" width="16" customWidth="1"/>
    <col min="2306" max="2306" width="4.5703125" bestFit="1" customWidth="1"/>
    <col min="2311" max="2311" width="22.140625" customWidth="1"/>
    <col min="2556" max="2556" width="19.85546875" bestFit="1" customWidth="1"/>
    <col min="2558" max="2559" width="16.5703125" customWidth="1"/>
    <col min="2560" max="2560" width="14.7109375" customWidth="1"/>
    <col min="2561" max="2561" width="16" customWidth="1"/>
    <col min="2562" max="2562" width="4.5703125" bestFit="1" customWidth="1"/>
    <col min="2567" max="2567" width="22.140625" customWidth="1"/>
    <col min="2812" max="2812" width="19.85546875" bestFit="1" customWidth="1"/>
    <col min="2814" max="2815" width="16.5703125" customWidth="1"/>
    <col min="2816" max="2816" width="14.7109375" customWidth="1"/>
    <col min="2817" max="2817" width="16" customWidth="1"/>
    <col min="2818" max="2818" width="4.5703125" bestFit="1" customWidth="1"/>
    <col min="2823" max="2823" width="22.140625" customWidth="1"/>
    <col min="3068" max="3068" width="19.85546875" bestFit="1" customWidth="1"/>
    <col min="3070" max="3071" width="16.5703125" customWidth="1"/>
    <col min="3072" max="3072" width="14.7109375" customWidth="1"/>
    <col min="3073" max="3073" width="16" customWidth="1"/>
    <col min="3074" max="3074" width="4.5703125" bestFit="1" customWidth="1"/>
    <col min="3079" max="3079" width="22.140625" customWidth="1"/>
    <col min="3324" max="3324" width="19.85546875" bestFit="1" customWidth="1"/>
    <col min="3326" max="3327" width="16.5703125" customWidth="1"/>
    <col min="3328" max="3328" width="14.7109375" customWidth="1"/>
    <col min="3329" max="3329" width="16" customWidth="1"/>
    <col min="3330" max="3330" width="4.5703125" bestFit="1" customWidth="1"/>
    <col min="3335" max="3335" width="22.140625" customWidth="1"/>
    <col min="3580" max="3580" width="19.85546875" bestFit="1" customWidth="1"/>
    <col min="3582" max="3583" width="16.5703125" customWidth="1"/>
    <col min="3584" max="3584" width="14.7109375" customWidth="1"/>
    <col min="3585" max="3585" width="16" customWidth="1"/>
    <col min="3586" max="3586" width="4.5703125" bestFit="1" customWidth="1"/>
    <col min="3591" max="3591" width="22.140625" customWidth="1"/>
    <col min="3836" max="3836" width="19.85546875" bestFit="1" customWidth="1"/>
    <col min="3838" max="3839" width="16.5703125" customWidth="1"/>
    <col min="3840" max="3840" width="14.7109375" customWidth="1"/>
    <col min="3841" max="3841" width="16" customWidth="1"/>
    <col min="3842" max="3842" width="4.5703125" bestFit="1" customWidth="1"/>
    <col min="3847" max="3847" width="22.140625" customWidth="1"/>
    <col min="4092" max="4092" width="19.85546875" bestFit="1" customWidth="1"/>
    <col min="4094" max="4095" width="16.5703125" customWidth="1"/>
    <col min="4096" max="4096" width="14.7109375" customWidth="1"/>
    <col min="4097" max="4097" width="16" customWidth="1"/>
    <col min="4098" max="4098" width="4.5703125" bestFit="1" customWidth="1"/>
    <col min="4103" max="4103" width="22.140625" customWidth="1"/>
    <col min="4348" max="4348" width="19.85546875" bestFit="1" customWidth="1"/>
    <col min="4350" max="4351" width="16.5703125" customWidth="1"/>
    <col min="4352" max="4352" width="14.7109375" customWidth="1"/>
    <col min="4353" max="4353" width="16" customWidth="1"/>
    <col min="4354" max="4354" width="4.5703125" bestFit="1" customWidth="1"/>
    <col min="4359" max="4359" width="22.140625" customWidth="1"/>
    <col min="4604" max="4604" width="19.85546875" bestFit="1" customWidth="1"/>
    <col min="4606" max="4607" width="16.5703125" customWidth="1"/>
    <col min="4608" max="4608" width="14.7109375" customWidth="1"/>
    <col min="4609" max="4609" width="16" customWidth="1"/>
    <col min="4610" max="4610" width="4.5703125" bestFit="1" customWidth="1"/>
    <col min="4615" max="4615" width="22.140625" customWidth="1"/>
    <col min="4860" max="4860" width="19.85546875" bestFit="1" customWidth="1"/>
    <col min="4862" max="4863" width="16.5703125" customWidth="1"/>
    <col min="4864" max="4864" width="14.7109375" customWidth="1"/>
    <col min="4865" max="4865" width="16" customWidth="1"/>
    <col min="4866" max="4866" width="4.5703125" bestFit="1" customWidth="1"/>
    <col min="4871" max="4871" width="22.140625" customWidth="1"/>
    <col min="5116" max="5116" width="19.85546875" bestFit="1" customWidth="1"/>
    <col min="5118" max="5119" width="16.5703125" customWidth="1"/>
    <col min="5120" max="5120" width="14.7109375" customWidth="1"/>
    <col min="5121" max="5121" width="16" customWidth="1"/>
    <col min="5122" max="5122" width="4.5703125" bestFit="1" customWidth="1"/>
    <col min="5127" max="5127" width="22.140625" customWidth="1"/>
    <col min="5372" max="5372" width="19.85546875" bestFit="1" customWidth="1"/>
    <col min="5374" max="5375" width="16.5703125" customWidth="1"/>
    <col min="5376" max="5376" width="14.7109375" customWidth="1"/>
    <col min="5377" max="5377" width="16" customWidth="1"/>
    <col min="5378" max="5378" width="4.5703125" bestFit="1" customWidth="1"/>
    <col min="5383" max="5383" width="22.140625" customWidth="1"/>
    <col min="5628" max="5628" width="19.85546875" bestFit="1" customWidth="1"/>
    <col min="5630" max="5631" width="16.5703125" customWidth="1"/>
    <col min="5632" max="5632" width="14.7109375" customWidth="1"/>
    <col min="5633" max="5633" width="16" customWidth="1"/>
    <col min="5634" max="5634" width="4.5703125" bestFit="1" customWidth="1"/>
    <col min="5639" max="5639" width="22.140625" customWidth="1"/>
    <col min="5884" max="5884" width="19.85546875" bestFit="1" customWidth="1"/>
    <col min="5886" max="5887" width="16.5703125" customWidth="1"/>
    <col min="5888" max="5888" width="14.7109375" customWidth="1"/>
    <col min="5889" max="5889" width="16" customWidth="1"/>
    <col min="5890" max="5890" width="4.5703125" bestFit="1" customWidth="1"/>
    <col min="5895" max="5895" width="22.140625" customWidth="1"/>
    <col min="6140" max="6140" width="19.85546875" bestFit="1" customWidth="1"/>
    <col min="6142" max="6143" width="16.5703125" customWidth="1"/>
    <col min="6144" max="6144" width="14.7109375" customWidth="1"/>
    <col min="6145" max="6145" width="16" customWidth="1"/>
    <col min="6146" max="6146" width="4.5703125" bestFit="1" customWidth="1"/>
    <col min="6151" max="6151" width="22.140625" customWidth="1"/>
    <col min="6396" max="6396" width="19.85546875" bestFit="1" customWidth="1"/>
    <col min="6398" max="6399" width="16.5703125" customWidth="1"/>
    <col min="6400" max="6400" width="14.7109375" customWidth="1"/>
    <col min="6401" max="6401" width="16" customWidth="1"/>
    <col min="6402" max="6402" width="4.5703125" bestFit="1" customWidth="1"/>
    <col min="6407" max="6407" width="22.140625" customWidth="1"/>
    <col min="6652" max="6652" width="19.85546875" bestFit="1" customWidth="1"/>
    <col min="6654" max="6655" width="16.5703125" customWidth="1"/>
    <col min="6656" max="6656" width="14.7109375" customWidth="1"/>
    <col min="6657" max="6657" width="16" customWidth="1"/>
    <col min="6658" max="6658" width="4.5703125" bestFit="1" customWidth="1"/>
    <col min="6663" max="6663" width="22.140625" customWidth="1"/>
    <col min="6908" max="6908" width="19.85546875" bestFit="1" customWidth="1"/>
    <col min="6910" max="6911" width="16.5703125" customWidth="1"/>
    <col min="6912" max="6912" width="14.7109375" customWidth="1"/>
    <col min="6913" max="6913" width="16" customWidth="1"/>
    <col min="6914" max="6914" width="4.5703125" bestFit="1" customWidth="1"/>
    <col min="6919" max="6919" width="22.140625" customWidth="1"/>
    <col min="7164" max="7164" width="19.85546875" bestFit="1" customWidth="1"/>
    <col min="7166" max="7167" width="16.5703125" customWidth="1"/>
    <col min="7168" max="7168" width="14.7109375" customWidth="1"/>
    <col min="7169" max="7169" width="16" customWidth="1"/>
    <col min="7170" max="7170" width="4.5703125" bestFit="1" customWidth="1"/>
    <col min="7175" max="7175" width="22.140625" customWidth="1"/>
    <col min="7420" max="7420" width="19.85546875" bestFit="1" customWidth="1"/>
    <col min="7422" max="7423" width="16.5703125" customWidth="1"/>
    <col min="7424" max="7424" width="14.7109375" customWidth="1"/>
    <col min="7425" max="7425" width="16" customWidth="1"/>
    <col min="7426" max="7426" width="4.5703125" bestFit="1" customWidth="1"/>
    <col min="7431" max="7431" width="22.140625" customWidth="1"/>
    <col min="7676" max="7676" width="19.85546875" bestFit="1" customWidth="1"/>
    <col min="7678" max="7679" width="16.5703125" customWidth="1"/>
    <col min="7680" max="7680" width="14.7109375" customWidth="1"/>
    <col min="7681" max="7681" width="16" customWidth="1"/>
    <col min="7682" max="7682" width="4.5703125" bestFit="1" customWidth="1"/>
    <col min="7687" max="7687" width="22.140625" customWidth="1"/>
    <col min="7932" max="7932" width="19.85546875" bestFit="1" customWidth="1"/>
    <col min="7934" max="7935" width="16.5703125" customWidth="1"/>
    <col min="7936" max="7936" width="14.7109375" customWidth="1"/>
    <col min="7937" max="7937" width="16" customWidth="1"/>
    <col min="7938" max="7938" width="4.5703125" bestFit="1" customWidth="1"/>
    <col min="7943" max="7943" width="22.140625" customWidth="1"/>
    <col min="8188" max="8188" width="19.85546875" bestFit="1" customWidth="1"/>
    <col min="8190" max="8191" width="16.5703125" customWidth="1"/>
    <col min="8192" max="8192" width="14.7109375" customWidth="1"/>
    <col min="8193" max="8193" width="16" customWidth="1"/>
    <col min="8194" max="8194" width="4.5703125" bestFit="1" customWidth="1"/>
    <col min="8199" max="8199" width="22.140625" customWidth="1"/>
    <col min="8444" max="8444" width="19.85546875" bestFit="1" customWidth="1"/>
    <col min="8446" max="8447" width="16.5703125" customWidth="1"/>
    <col min="8448" max="8448" width="14.7109375" customWidth="1"/>
    <col min="8449" max="8449" width="16" customWidth="1"/>
    <col min="8450" max="8450" width="4.5703125" bestFit="1" customWidth="1"/>
    <col min="8455" max="8455" width="22.140625" customWidth="1"/>
    <col min="8700" max="8700" width="19.85546875" bestFit="1" customWidth="1"/>
    <col min="8702" max="8703" width="16.5703125" customWidth="1"/>
    <col min="8704" max="8704" width="14.7109375" customWidth="1"/>
    <col min="8705" max="8705" width="16" customWidth="1"/>
    <col min="8706" max="8706" width="4.5703125" bestFit="1" customWidth="1"/>
    <col min="8711" max="8711" width="22.140625" customWidth="1"/>
    <col min="8956" max="8956" width="19.85546875" bestFit="1" customWidth="1"/>
    <col min="8958" max="8959" width="16.5703125" customWidth="1"/>
    <col min="8960" max="8960" width="14.7109375" customWidth="1"/>
    <col min="8961" max="8961" width="16" customWidth="1"/>
    <col min="8962" max="8962" width="4.5703125" bestFit="1" customWidth="1"/>
    <col min="8967" max="8967" width="22.140625" customWidth="1"/>
    <col min="9212" max="9212" width="19.85546875" bestFit="1" customWidth="1"/>
    <col min="9214" max="9215" width="16.5703125" customWidth="1"/>
    <col min="9216" max="9216" width="14.7109375" customWidth="1"/>
    <col min="9217" max="9217" width="16" customWidth="1"/>
    <col min="9218" max="9218" width="4.5703125" bestFit="1" customWidth="1"/>
    <col min="9223" max="9223" width="22.140625" customWidth="1"/>
    <col min="9468" max="9468" width="19.85546875" bestFit="1" customWidth="1"/>
    <col min="9470" max="9471" width="16.5703125" customWidth="1"/>
    <col min="9472" max="9472" width="14.7109375" customWidth="1"/>
    <col min="9473" max="9473" width="16" customWidth="1"/>
    <col min="9474" max="9474" width="4.5703125" bestFit="1" customWidth="1"/>
    <col min="9479" max="9479" width="22.140625" customWidth="1"/>
    <col min="9724" max="9724" width="19.85546875" bestFit="1" customWidth="1"/>
    <col min="9726" max="9727" width="16.5703125" customWidth="1"/>
    <col min="9728" max="9728" width="14.7109375" customWidth="1"/>
    <col min="9729" max="9729" width="16" customWidth="1"/>
    <col min="9730" max="9730" width="4.5703125" bestFit="1" customWidth="1"/>
    <col min="9735" max="9735" width="22.140625" customWidth="1"/>
    <col min="9980" max="9980" width="19.85546875" bestFit="1" customWidth="1"/>
    <col min="9982" max="9983" width="16.5703125" customWidth="1"/>
    <col min="9984" max="9984" width="14.7109375" customWidth="1"/>
    <col min="9985" max="9985" width="16" customWidth="1"/>
    <col min="9986" max="9986" width="4.5703125" bestFit="1" customWidth="1"/>
    <col min="9991" max="9991" width="22.140625" customWidth="1"/>
    <col min="10236" max="10236" width="19.85546875" bestFit="1" customWidth="1"/>
    <col min="10238" max="10239" width="16.5703125" customWidth="1"/>
    <col min="10240" max="10240" width="14.7109375" customWidth="1"/>
    <col min="10241" max="10241" width="16" customWidth="1"/>
    <col min="10242" max="10242" width="4.5703125" bestFit="1" customWidth="1"/>
    <col min="10247" max="10247" width="22.140625" customWidth="1"/>
    <col min="10492" max="10492" width="19.85546875" bestFit="1" customWidth="1"/>
    <col min="10494" max="10495" width="16.5703125" customWidth="1"/>
    <col min="10496" max="10496" width="14.7109375" customWidth="1"/>
    <col min="10497" max="10497" width="16" customWidth="1"/>
    <col min="10498" max="10498" width="4.5703125" bestFit="1" customWidth="1"/>
    <col min="10503" max="10503" width="22.140625" customWidth="1"/>
    <col min="10748" max="10748" width="19.85546875" bestFit="1" customWidth="1"/>
    <col min="10750" max="10751" width="16.5703125" customWidth="1"/>
    <col min="10752" max="10752" width="14.7109375" customWidth="1"/>
    <col min="10753" max="10753" width="16" customWidth="1"/>
    <col min="10754" max="10754" width="4.5703125" bestFit="1" customWidth="1"/>
    <col min="10759" max="10759" width="22.140625" customWidth="1"/>
    <col min="11004" max="11004" width="19.85546875" bestFit="1" customWidth="1"/>
    <col min="11006" max="11007" width="16.5703125" customWidth="1"/>
    <col min="11008" max="11008" width="14.7109375" customWidth="1"/>
    <col min="11009" max="11009" width="16" customWidth="1"/>
    <col min="11010" max="11010" width="4.5703125" bestFit="1" customWidth="1"/>
    <col min="11015" max="11015" width="22.140625" customWidth="1"/>
    <col min="11260" max="11260" width="19.85546875" bestFit="1" customWidth="1"/>
    <col min="11262" max="11263" width="16.5703125" customWidth="1"/>
    <col min="11264" max="11264" width="14.7109375" customWidth="1"/>
    <col min="11265" max="11265" width="16" customWidth="1"/>
    <col min="11266" max="11266" width="4.5703125" bestFit="1" customWidth="1"/>
    <col min="11271" max="11271" width="22.140625" customWidth="1"/>
    <col min="11516" max="11516" width="19.85546875" bestFit="1" customWidth="1"/>
    <col min="11518" max="11519" width="16.5703125" customWidth="1"/>
    <col min="11520" max="11520" width="14.7109375" customWidth="1"/>
    <col min="11521" max="11521" width="16" customWidth="1"/>
    <col min="11522" max="11522" width="4.5703125" bestFit="1" customWidth="1"/>
    <col min="11527" max="11527" width="22.140625" customWidth="1"/>
    <col min="11772" max="11772" width="19.85546875" bestFit="1" customWidth="1"/>
    <col min="11774" max="11775" width="16.5703125" customWidth="1"/>
    <col min="11776" max="11776" width="14.7109375" customWidth="1"/>
    <col min="11777" max="11777" width="16" customWidth="1"/>
    <col min="11778" max="11778" width="4.5703125" bestFit="1" customWidth="1"/>
    <col min="11783" max="11783" width="22.140625" customWidth="1"/>
    <col min="12028" max="12028" width="19.85546875" bestFit="1" customWidth="1"/>
    <col min="12030" max="12031" width="16.5703125" customWidth="1"/>
    <col min="12032" max="12032" width="14.7109375" customWidth="1"/>
    <col min="12033" max="12033" width="16" customWidth="1"/>
    <col min="12034" max="12034" width="4.5703125" bestFit="1" customWidth="1"/>
    <col min="12039" max="12039" width="22.140625" customWidth="1"/>
    <col min="12284" max="12284" width="19.85546875" bestFit="1" customWidth="1"/>
    <col min="12286" max="12287" width="16.5703125" customWidth="1"/>
    <col min="12288" max="12288" width="14.7109375" customWidth="1"/>
    <col min="12289" max="12289" width="16" customWidth="1"/>
    <col min="12290" max="12290" width="4.5703125" bestFit="1" customWidth="1"/>
    <col min="12295" max="12295" width="22.140625" customWidth="1"/>
    <col min="12540" max="12540" width="19.85546875" bestFit="1" customWidth="1"/>
    <col min="12542" max="12543" width="16.5703125" customWidth="1"/>
    <col min="12544" max="12544" width="14.7109375" customWidth="1"/>
    <col min="12545" max="12545" width="16" customWidth="1"/>
    <col min="12546" max="12546" width="4.5703125" bestFit="1" customWidth="1"/>
    <col min="12551" max="12551" width="22.140625" customWidth="1"/>
    <col min="12796" max="12796" width="19.85546875" bestFit="1" customWidth="1"/>
    <col min="12798" max="12799" width="16.5703125" customWidth="1"/>
    <col min="12800" max="12800" width="14.7109375" customWidth="1"/>
    <col min="12801" max="12801" width="16" customWidth="1"/>
    <col min="12802" max="12802" width="4.5703125" bestFit="1" customWidth="1"/>
    <col min="12807" max="12807" width="22.140625" customWidth="1"/>
    <col min="13052" max="13052" width="19.85546875" bestFit="1" customWidth="1"/>
    <col min="13054" max="13055" width="16.5703125" customWidth="1"/>
    <col min="13056" max="13056" width="14.7109375" customWidth="1"/>
    <col min="13057" max="13057" width="16" customWidth="1"/>
    <col min="13058" max="13058" width="4.5703125" bestFit="1" customWidth="1"/>
    <col min="13063" max="13063" width="22.140625" customWidth="1"/>
    <col min="13308" max="13308" width="19.85546875" bestFit="1" customWidth="1"/>
    <col min="13310" max="13311" width="16.5703125" customWidth="1"/>
    <col min="13312" max="13312" width="14.7109375" customWidth="1"/>
    <col min="13313" max="13313" width="16" customWidth="1"/>
    <col min="13314" max="13314" width="4.5703125" bestFit="1" customWidth="1"/>
    <col min="13319" max="13319" width="22.140625" customWidth="1"/>
    <col min="13564" max="13564" width="19.85546875" bestFit="1" customWidth="1"/>
    <col min="13566" max="13567" width="16.5703125" customWidth="1"/>
    <col min="13568" max="13568" width="14.7109375" customWidth="1"/>
    <col min="13569" max="13569" width="16" customWidth="1"/>
    <col min="13570" max="13570" width="4.5703125" bestFit="1" customWidth="1"/>
    <col min="13575" max="13575" width="22.140625" customWidth="1"/>
    <col min="13820" max="13820" width="19.85546875" bestFit="1" customWidth="1"/>
    <col min="13822" max="13823" width="16.5703125" customWidth="1"/>
    <col min="13824" max="13824" width="14.7109375" customWidth="1"/>
    <col min="13825" max="13825" width="16" customWidth="1"/>
    <col min="13826" max="13826" width="4.5703125" bestFit="1" customWidth="1"/>
    <col min="13831" max="13831" width="22.140625" customWidth="1"/>
    <col min="14076" max="14076" width="19.85546875" bestFit="1" customWidth="1"/>
    <col min="14078" max="14079" width="16.5703125" customWidth="1"/>
    <col min="14080" max="14080" width="14.7109375" customWidth="1"/>
    <col min="14081" max="14081" width="16" customWidth="1"/>
    <col min="14082" max="14082" width="4.5703125" bestFit="1" customWidth="1"/>
    <col min="14087" max="14087" width="22.140625" customWidth="1"/>
    <col min="14332" max="14332" width="19.85546875" bestFit="1" customWidth="1"/>
    <col min="14334" max="14335" width="16.5703125" customWidth="1"/>
    <col min="14336" max="14336" width="14.7109375" customWidth="1"/>
    <col min="14337" max="14337" width="16" customWidth="1"/>
    <col min="14338" max="14338" width="4.5703125" bestFit="1" customWidth="1"/>
    <col min="14343" max="14343" width="22.140625" customWidth="1"/>
    <col min="14588" max="14588" width="19.85546875" bestFit="1" customWidth="1"/>
    <col min="14590" max="14591" width="16.5703125" customWidth="1"/>
    <col min="14592" max="14592" width="14.7109375" customWidth="1"/>
    <col min="14593" max="14593" width="16" customWidth="1"/>
    <col min="14594" max="14594" width="4.5703125" bestFit="1" customWidth="1"/>
    <col min="14599" max="14599" width="22.140625" customWidth="1"/>
    <col min="14844" max="14844" width="19.85546875" bestFit="1" customWidth="1"/>
    <col min="14846" max="14847" width="16.5703125" customWidth="1"/>
    <col min="14848" max="14848" width="14.7109375" customWidth="1"/>
    <col min="14849" max="14849" width="16" customWidth="1"/>
    <col min="14850" max="14850" width="4.5703125" bestFit="1" customWidth="1"/>
    <col min="14855" max="14855" width="22.140625" customWidth="1"/>
    <col min="15100" max="15100" width="19.85546875" bestFit="1" customWidth="1"/>
    <col min="15102" max="15103" width="16.5703125" customWidth="1"/>
    <col min="15104" max="15104" width="14.7109375" customWidth="1"/>
    <col min="15105" max="15105" width="16" customWidth="1"/>
    <col min="15106" max="15106" width="4.5703125" bestFit="1" customWidth="1"/>
    <col min="15111" max="15111" width="22.140625" customWidth="1"/>
    <col min="15356" max="15356" width="19.85546875" bestFit="1" customWidth="1"/>
    <col min="15358" max="15359" width="16.5703125" customWidth="1"/>
    <col min="15360" max="15360" width="14.7109375" customWidth="1"/>
    <col min="15361" max="15361" width="16" customWidth="1"/>
    <col min="15362" max="15362" width="4.5703125" bestFit="1" customWidth="1"/>
    <col min="15367" max="15367" width="22.140625" customWidth="1"/>
    <col min="15612" max="15612" width="19.85546875" bestFit="1" customWidth="1"/>
    <col min="15614" max="15615" width="16.5703125" customWidth="1"/>
    <col min="15616" max="15616" width="14.7109375" customWidth="1"/>
    <col min="15617" max="15617" width="16" customWidth="1"/>
    <col min="15618" max="15618" width="4.5703125" bestFit="1" customWidth="1"/>
    <col min="15623" max="15623" width="22.140625" customWidth="1"/>
    <col min="15868" max="15868" width="19.85546875" bestFit="1" customWidth="1"/>
    <col min="15870" max="15871" width="16.5703125" customWidth="1"/>
    <col min="15872" max="15872" width="14.7109375" customWidth="1"/>
    <col min="15873" max="15873" width="16" customWidth="1"/>
    <col min="15874" max="15874" width="4.5703125" bestFit="1" customWidth="1"/>
    <col min="15879" max="15879" width="22.140625" customWidth="1"/>
    <col min="16124" max="16124" width="19.85546875" bestFit="1" customWidth="1"/>
    <col min="16126" max="16127" width="16.5703125" customWidth="1"/>
    <col min="16128" max="16128" width="14.7109375" customWidth="1"/>
    <col min="16129" max="16129" width="16" customWidth="1"/>
    <col min="16130" max="16130" width="4.5703125" bestFit="1" customWidth="1"/>
    <col min="16135" max="16135" width="22.140625" customWidth="1"/>
  </cols>
  <sheetData>
    <row r="1" spans="1:12" x14ac:dyDescent="0.25">
      <c r="A1" s="3" t="s">
        <v>0</v>
      </c>
    </row>
    <row r="2" spans="1:12" x14ac:dyDescent="0.25">
      <c r="A2" s="4" t="s">
        <v>89</v>
      </c>
    </row>
    <row r="3" spans="1:12" x14ac:dyDescent="0.25">
      <c r="A3" s="4"/>
    </row>
    <row r="4" spans="1:12" ht="51.75" customHeight="1" x14ac:dyDescent="0.25">
      <c r="A4" s="5" t="s">
        <v>34</v>
      </c>
      <c r="B4" s="5" t="s">
        <v>35</v>
      </c>
      <c r="C4" s="6" t="s">
        <v>82</v>
      </c>
      <c r="D4" s="7" t="s">
        <v>83</v>
      </c>
      <c r="E4" s="7" t="s">
        <v>84</v>
      </c>
      <c r="F4" s="8" t="s">
        <v>1</v>
      </c>
      <c r="G4" s="40"/>
      <c r="H4" s="41" t="s">
        <v>2</v>
      </c>
      <c r="I4" s="41" t="s">
        <v>3</v>
      </c>
      <c r="J4" s="41" t="s">
        <v>4</v>
      </c>
      <c r="K4" s="41" t="s">
        <v>5</v>
      </c>
    </row>
    <row r="5" spans="1:12" x14ac:dyDescent="0.25">
      <c r="A5" s="60" t="s">
        <v>36</v>
      </c>
      <c r="B5" s="34" t="s">
        <v>39</v>
      </c>
      <c r="C5" s="10">
        <v>347</v>
      </c>
      <c r="D5" s="10">
        <v>336</v>
      </c>
      <c r="E5" s="48">
        <v>0.96829971181555996</v>
      </c>
      <c r="F5" s="11" t="str">
        <f>ROUND(H5*100,0)&amp;-ROUND(I5*100,0)&amp;"%"</f>
        <v>94-98%</v>
      </c>
      <c r="G5" s="12">
        <f t="shared" ref="G5:G27" si="0">$E$28</f>
        <v>0.88288800454803995</v>
      </c>
      <c r="H5" s="42">
        <v>0.94413585215615692</v>
      </c>
      <c r="I5" s="42">
        <v>0.98220853017748455</v>
      </c>
      <c r="J5" s="42">
        <f t="shared" ref="J5:J28" si="1">E5-H5</f>
        <v>2.4163859659403042E-2</v>
      </c>
      <c r="K5" s="42">
        <f t="shared" ref="K5:K28" si="2">I5-E5</f>
        <v>1.3908818361924591E-2</v>
      </c>
      <c r="L5" s="37"/>
    </row>
    <row r="6" spans="1:12" x14ac:dyDescent="0.25">
      <c r="A6" s="60"/>
      <c r="B6" s="35" t="s">
        <v>40</v>
      </c>
      <c r="C6" s="10">
        <v>202</v>
      </c>
      <c r="D6" s="10">
        <v>121</v>
      </c>
      <c r="E6" s="48">
        <v>0.59900990099009999</v>
      </c>
      <c r="F6" s="11" t="str">
        <f>ROUND(H6*100,0)&amp;-ROUND(I6*100,0)&amp;"%"</f>
        <v>53-66%</v>
      </c>
      <c r="G6" s="12">
        <f t="shared" si="0"/>
        <v>0.88288800454803995</v>
      </c>
      <c r="H6" s="42">
        <v>0.53018450688885976</v>
      </c>
      <c r="I6" s="42">
        <v>0.66413982050495124</v>
      </c>
      <c r="J6" s="42">
        <f t="shared" si="1"/>
        <v>6.8825394101240223E-2</v>
      </c>
      <c r="K6" s="42">
        <f t="shared" si="2"/>
        <v>6.5129919514851253E-2</v>
      </c>
      <c r="L6" s="37"/>
    </row>
    <row r="7" spans="1:12" x14ac:dyDescent="0.25">
      <c r="A7" s="60"/>
      <c r="B7" s="35" t="s">
        <v>41</v>
      </c>
      <c r="C7" s="10">
        <v>266</v>
      </c>
      <c r="D7" s="10">
        <v>235</v>
      </c>
      <c r="E7" s="48">
        <v>0.88345864661654006</v>
      </c>
      <c r="F7" s="11" t="str">
        <f t="shared" ref="F7:F28" si="3">ROUND(H7*100,0)&amp;-ROUND(I7*100,0)&amp;"%"</f>
        <v>84-92%</v>
      </c>
      <c r="G7" s="12">
        <f t="shared" si="0"/>
        <v>0.88288800454803995</v>
      </c>
      <c r="H7" s="42">
        <v>0.83932776516061536</v>
      </c>
      <c r="I7" s="42">
        <v>0.91667174914411698</v>
      </c>
      <c r="J7" s="42">
        <f t="shared" si="1"/>
        <v>4.4130881455924698E-2</v>
      </c>
      <c r="K7" s="42">
        <f t="shared" si="2"/>
        <v>3.3213102527576921E-2</v>
      </c>
      <c r="L7" s="37"/>
    </row>
    <row r="8" spans="1:12" x14ac:dyDescent="0.25">
      <c r="A8" s="60"/>
      <c r="B8" s="31" t="s">
        <v>9</v>
      </c>
      <c r="C8" s="14">
        <f>SUM(C5:C7)</f>
        <v>815</v>
      </c>
      <c r="D8" s="14">
        <f>SUM(D5:D7)</f>
        <v>692</v>
      </c>
      <c r="E8" s="49">
        <v>0.84907975460122997</v>
      </c>
      <c r="F8" s="15" t="str">
        <f t="shared" si="3"/>
        <v>82-87%</v>
      </c>
      <c r="G8" s="12">
        <f t="shared" si="0"/>
        <v>0.88288800454803995</v>
      </c>
      <c r="H8" s="42">
        <v>0.82286890278040581</v>
      </c>
      <c r="I8" s="42">
        <v>0.87201532019563288</v>
      </c>
      <c r="J8" s="42">
        <f t="shared" si="1"/>
        <v>2.6210851820824166E-2</v>
      </c>
      <c r="K8" s="42">
        <f t="shared" si="2"/>
        <v>2.2935565594402907E-2</v>
      </c>
      <c r="L8" s="37"/>
    </row>
    <row r="9" spans="1:12" x14ac:dyDescent="0.25">
      <c r="A9" s="60" t="s">
        <v>37</v>
      </c>
      <c r="B9" s="35" t="s">
        <v>42</v>
      </c>
      <c r="C9" s="10">
        <v>226</v>
      </c>
      <c r="D9" s="10">
        <v>214</v>
      </c>
      <c r="E9" s="48">
        <v>0.94690265486726</v>
      </c>
      <c r="F9" s="11" t="str">
        <f t="shared" si="3"/>
        <v>91-97%</v>
      </c>
      <c r="G9" s="12">
        <f t="shared" si="0"/>
        <v>0.88288800454803995</v>
      </c>
      <c r="H9" s="42">
        <v>0.90949828578855763</v>
      </c>
      <c r="I9" s="42">
        <v>0.96936845462983123</v>
      </c>
      <c r="J9" s="42">
        <f t="shared" si="1"/>
        <v>3.7404369078702371E-2</v>
      </c>
      <c r="K9" s="42">
        <f t="shared" si="2"/>
        <v>2.2465799762571237E-2</v>
      </c>
      <c r="L9" s="37"/>
    </row>
    <row r="10" spans="1:12" x14ac:dyDescent="0.25">
      <c r="A10" s="60"/>
      <c r="B10" s="35" t="s">
        <v>43</v>
      </c>
      <c r="C10" s="10">
        <v>102</v>
      </c>
      <c r="D10" s="10">
        <v>95</v>
      </c>
      <c r="E10" s="48">
        <v>0.93137254901960997</v>
      </c>
      <c r="F10" s="11" t="str">
        <f t="shared" si="3"/>
        <v>87-97%</v>
      </c>
      <c r="G10" s="12">
        <f t="shared" si="0"/>
        <v>0.88288800454803995</v>
      </c>
      <c r="H10" s="42">
        <v>0.86507061966542353</v>
      </c>
      <c r="I10" s="42">
        <v>0.96636173176284135</v>
      </c>
      <c r="J10" s="42">
        <f t="shared" si="1"/>
        <v>6.630192935418644E-2</v>
      </c>
      <c r="K10" s="42">
        <f t="shared" si="2"/>
        <v>3.4989182743231373E-2</v>
      </c>
      <c r="L10" s="37"/>
    </row>
    <row r="11" spans="1:12" x14ac:dyDescent="0.25">
      <c r="A11" s="60"/>
      <c r="B11" s="35" t="s">
        <v>44</v>
      </c>
      <c r="C11" s="10">
        <v>113</v>
      </c>
      <c r="D11" s="10">
        <v>101</v>
      </c>
      <c r="E11" s="48">
        <v>0.89380530973451</v>
      </c>
      <c r="F11" s="11" t="str">
        <f t="shared" si="3"/>
        <v>82-94%</v>
      </c>
      <c r="G11" s="12">
        <f t="shared" si="0"/>
        <v>0.88288800454803995</v>
      </c>
      <c r="H11" s="42">
        <v>0.82351458056809568</v>
      </c>
      <c r="I11" s="42">
        <v>0.93820144724690968</v>
      </c>
      <c r="J11" s="42">
        <f t="shared" si="1"/>
        <v>7.0290729166414323E-2</v>
      </c>
      <c r="K11" s="42">
        <f t="shared" si="2"/>
        <v>4.439613751239968E-2</v>
      </c>
      <c r="L11" s="37"/>
    </row>
    <row r="12" spans="1:12" x14ac:dyDescent="0.25">
      <c r="A12" s="60"/>
      <c r="B12" s="35" t="s">
        <v>45</v>
      </c>
      <c r="C12" s="10">
        <v>115</v>
      </c>
      <c r="D12" s="10">
        <v>104</v>
      </c>
      <c r="E12" s="48">
        <v>0.90434782608695996</v>
      </c>
      <c r="F12" s="11" t="str">
        <f t="shared" si="3"/>
        <v>84-95%</v>
      </c>
      <c r="G12" s="12">
        <f t="shared" si="0"/>
        <v>0.88288800454803995</v>
      </c>
      <c r="H12" s="42">
        <v>0.83680787047306338</v>
      </c>
      <c r="I12" s="42">
        <v>0.9457474191149623</v>
      </c>
      <c r="J12" s="42">
        <f t="shared" si="1"/>
        <v>6.7539955613896585E-2</v>
      </c>
      <c r="K12" s="42">
        <f t="shared" si="2"/>
        <v>4.1399593028002335E-2</v>
      </c>
      <c r="L12" s="37"/>
    </row>
    <row r="13" spans="1:12" x14ac:dyDescent="0.25">
      <c r="A13" s="60"/>
      <c r="B13" s="31" t="s">
        <v>14</v>
      </c>
      <c r="C13" s="14">
        <f>SUM(C9:C12)</f>
        <v>556</v>
      </c>
      <c r="D13" s="14">
        <f>SUM(D9:D12)</f>
        <v>514</v>
      </c>
      <c r="E13" s="49">
        <v>0.92446043165467995</v>
      </c>
      <c r="F13" s="15" t="str">
        <f t="shared" si="3"/>
        <v>90-94%</v>
      </c>
      <c r="G13" s="12">
        <f t="shared" si="0"/>
        <v>0.88288800454803995</v>
      </c>
      <c r="H13" s="42">
        <v>0.89946500344896396</v>
      </c>
      <c r="I13" s="42">
        <v>0.94363085115659529</v>
      </c>
      <c r="J13" s="42">
        <f t="shared" si="1"/>
        <v>2.4995428205715986E-2</v>
      </c>
      <c r="K13" s="42">
        <f t="shared" si="2"/>
        <v>1.9170419501915337E-2</v>
      </c>
      <c r="L13" s="37"/>
    </row>
    <row r="14" spans="1:12" x14ac:dyDescent="0.25">
      <c r="A14" s="64" t="s">
        <v>38</v>
      </c>
      <c r="B14" s="35" t="s">
        <v>46</v>
      </c>
      <c r="C14" s="10">
        <v>8</v>
      </c>
      <c r="D14" s="10">
        <v>8</v>
      </c>
      <c r="E14" s="48">
        <v>1</v>
      </c>
      <c r="F14" s="11" t="str">
        <f t="shared" si="3"/>
        <v>68-100%</v>
      </c>
      <c r="G14" s="12">
        <f t="shared" si="0"/>
        <v>0.88288800454803995</v>
      </c>
      <c r="H14" s="42">
        <v>0.6755933262213184</v>
      </c>
      <c r="I14" s="42">
        <v>0.99999999999155509</v>
      </c>
      <c r="J14" s="42">
        <f t="shared" si="1"/>
        <v>0.3244066737786816</v>
      </c>
      <c r="K14" s="42">
        <f t="shared" si="2"/>
        <v>-8.4449114368112532E-12</v>
      </c>
      <c r="L14" s="37"/>
    </row>
    <row r="15" spans="1:12" x14ac:dyDescent="0.25">
      <c r="A15" s="65"/>
      <c r="B15" s="35" t="s">
        <v>57</v>
      </c>
      <c r="C15" s="10">
        <v>0</v>
      </c>
      <c r="D15" s="10">
        <v>0</v>
      </c>
      <c r="E15" s="50" t="s">
        <v>87</v>
      </c>
      <c r="F15" s="50" t="s">
        <v>87</v>
      </c>
      <c r="G15" s="12">
        <f t="shared" si="0"/>
        <v>0.88288800454803995</v>
      </c>
      <c r="H15" s="42" t="e">
        <v>#DIV/0!</v>
      </c>
      <c r="I15" s="42" t="e">
        <v>#DIV/0!</v>
      </c>
      <c r="J15" s="42" t="e">
        <f t="shared" si="1"/>
        <v>#VALUE!</v>
      </c>
      <c r="K15" s="42" t="e">
        <f t="shared" si="2"/>
        <v>#DIV/0!</v>
      </c>
      <c r="L15" s="37"/>
    </row>
    <row r="16" spans="1:12" x14ac:dyDescent="0.25">
      <c r="A16" s="65"/>
      <c r="B16" s="35" t="s">
        <v>47</v>
      </c>
      <c r="C16" s="10">
        <v>34</v>
      </c>
      <c r="D16" s="10">
        <v>32</v>
      </c>
      <c r="E16" s="48">
        <v>0.94117647058824006</v>
      </c>
      <c r="F16" s="11" t="str">
        <f t="shared" si="3"/>
        <v>81-98%</v>
      </c>
      <c r="G16" s="12">
        <f t="shared" si="0"/>
        <v>0.88288800454803995</v>
      </c>
      <c r="H16" s="42">
        <v>0.80906429602729413</v>
      </c>
      <c r="I16" s="42">
        <v>0.9837173069326699</v>
      </c>
      <c r="J16" s="42">
        <f t="shared" si="1"/>
        <v>0.13211217456094593</v>
      </c>
      <c r="K16" s="42">
        <f t="shared" si="2"/>
        <v>4.2540836344429844E-2</v>
      </c>
      <c r="L16" s="37"/>
    </row>
    <row r="17" spans="1:12" x14ac:dyDescent="0.25">
      <c r="A17" s="65"/>
      <c r="B17" s="35" t="s">
        <v>48</v>
      </c>
      <c r="C17" s="10">
        <v>41</v>
      </c>
      <c r="D17" s="10">
        <v>38</v>
      </c>
      <c r="E17" s="48">
        <v>0.92682926829267998</v>
      </c>
      <c r="F17" s="11" t="str">
        <f t="shared" si="3"/>
        <v>81-97%</v>
      </c>
      <c r="G17" s="12">
        <f t="shared" si="0"/>
        <v>0.88288800454803995</v>
      </c>
      <c r="H17" s="42">
        <v>0.80572583709363765</v>
      </c>
      <c r="I17" s="42">
        <v>0.97480211876035538</v>
      </c>
      <c r="J17" s="42">
        <f t="shared" si="1"/>
        <v>0.12110343119904232</v>
      </c>
      <c r="K17" s="42">
        <f t="shared" si="2"/>
        <v>4.797285046767541E-2</v>
      </c>
      <c r="L17" s="37"/>
    </row>
    <row r="18" spans="1:12" x14ac:dyDescent="0.25">
      <c r="A18" s="65"/>
      <c r="B18" s="35" t="s">
        <v>49</v>
      </c>
      <c r="C18" s="10">
        <v>47</v>
      </c>
      <c r="D18" s="10">
        <v>45</v>
      </c>
      <c r="E18" s="48">
        <v>0.95744680851064001</v>
      </c>
      <c r="F18" s="11" t="str">
        <f t="shared" si="3"/>
        <v>86-99%</v>
      </c>
      <c r="G18" s="12">
        <f t="shared" si="0"/>
        <v>0.88288800454803995</v>
      </c>
      <c r="H18" s="42">
        <v>0.85751501032890809</v>
      </c>
      <c r="I18" s="42">
        <v>0.98825169674813373</v>
      </c>
      <c r="J18" s="42">
        <f t="shared" si="1"/>
        <v>9.9931798181731923E-2</v>
      </c>
      <c r="K18" s="42">
        <f t="shared" si="2"/>
        <v>3.0804888237493722E-2</v>
      </c>
      <c r="L18" s="37"/>
    </row>
    <row r="19" spans="1:12" x14ac:dyDescent="0.25">
      <c r="A19" s="65"/>
      <c r="B19" s="35" t="s">
        <v>50</v>
      </c>
      <c r="C19" s="10">
        <v>29</v>
      </c>
      <c r="D19" s="10">
        <v>26</v>
      </c>
      <c r="E19" s="48">
        <v>0.89655172413793005</v>
      </c>
      <c r="F19" s="11" t="str">
        <f t="shared" si="3"/>
        <v>74-96%</v>
      </c>
      <c r="G19" s="12">
        <f t="shared" si="0"/>
        <v>0.88288800454803995</v>
      </c>
      <c r="H19" s="42">
        <v>0.73614959418083969</v>
      </c>
      <c r="I19" s="42">
        <v>0.96418503662488964</v>
      </c>
      <c r="J19" s="42">
        <f t="shared" si="1"/>
        <v>0.16040212995709036</v>
      </c>
      <c r="K19" s="42">
        <f t="shared" si="2"/>
        <v>6.7633312486959585E-2</v>
      </c>
      <c r="L19" s="37"/>
    </row>
    <row r="20" spans="1:12" x14ac:dyDescent="0.25">
      <c r="A20" s="65"/>
      <c r="B20" s="35" t="s">
        <v>51</v>
      </c>
      <c r="C20" s="10">
        <v>66</v>
      </c>
      <c r="D20" s="10">
        <v>56</v>
      </c>
      <c r="E20" s="48">
        <v>0.84848484848484995</v>
      </c>
      <c r="F20" s="11" t="str">
        <f t="shared" si="3"/>
        <v>74-92%</v>
      </c>
      <c r="G20" s="12">
        <f t="shared" si="0"/>
        <v>0.88288800454803995</v>
      </c>
      <c r="H20" s="42">
        <v>0.74307119882336314</v>
      </c>
      <c r="I20" s="42">
        <v>0.91556352994299117</v>
      </c>
      <c r="J20" s="42">
        <f t="shared" si="1"/>
        <v>0.10541364966148681</v>
      </c>
      <c r="K20" s="42">
        <f t="shared" si="2"/>
        <v>6.7078681458141221E-2</v>
      </c>
      <c r="L20" s="37"/>
    </row>
    <row r="21" spans="1:12" x14ac:dyDescent="0.25">
      <c r="A21" s="65"/>
      <c r="B21" s="35" t="s">
        <v>52</v>
      </c>
      <c r="C21" s="10">
        <v>8</v>
      </c>
      <c r="D21" s="10">
        <v>8</v>
      </c>
      <c r="E21" s="48">
        <v>1</v>
      </c>
      <c r="F21" s="11" t="str">
        <f t="shared" si="3"/>
        <v>68-100%</v>
      </c>
      <c r="G21" s="12">
        <f t="shared" si="0"/>
        <v>0.88288800454803995</v>
      </c>
      <c r="H21" s="42">
        <v>0.6755933262213184</v>
      </c>
      <c r="I21" s="42">
        <v>0.99999999999155509</v>
      </c>
      <c r="J21" s="42">
        <f t="shared" si="1"/>
        <v>0.3244066737786816</v>
      </c>
      <c r="K21" s="42">
        <f t="shared" si="2"/>
        <v>-8.4449114368112532E-12</v>
      </c>
      <c r="L21" s="37"/>
    </row>
    <row r="22" spans="1:12" x14ac:dyDescent="0.25">
      <c r="A22" s="65"/>
      <c r="B22" s="35" t="s">
        <v>53</v>
      </c>
      <c r="C22" s="10">
        <v>81</v>
      </c>
      <c r="D22" s="10">
        <v>71</v>
      </c>
      <c r="E22" s="48">
        <v>0.87654320987654</v>
      </c>
      <c r="F22" s="11" t="str">
        <f t="shared" si="3"/>
        <v>79-93%</v>
      </c>
      <c r="G22" s="12">
        <f t="shared" si="0"/>
        <v>0.88288800454803995</v>
      </c>
      <c r="H22" s="42">
        <v>0.7874494814642814</v>
      </c>
      <c r="I22" s="42">
        <v>0.93153875939772723</v>
      </c>
      <c r="J22" s="42">
        <f t="shared" si="1"/>
        <v>8.9093728412258599E-2</v>
      </c>
      <c r="K22" s="42">
        <f t="shared" si="2"/>
        <v>5.4995549521187237E-2</v>
      </c>
      <c r="L22" s="37"/>
    </row>
    <row r="23" spans="1:12" x14ac:dyDescent="0.25">
      <c r="A23" s="65"/>
      <c r="B23" s="35" t="s">
        <v>54</v>
      </c>
      <c r="C23" s="10">
        <v>4</v>
      </c>
      <c r="D23" s="10">
        <v>3</v>
      </c>
      <c r="E23" s="48">
        <v>0.75</v>
      </c>
      <c r="F23" s="11" t="str">
        <f t="shared" si="3"/>
        <v>30-95%</v>
      </c>
      <c r="G23" s="12">
        <f t="shared" si="0"/>
        <v>0.88288800454803995</v>
      </c>
      <c r="H23" s="42">
        <v>0.30064248317782416</v>
      </c>
      <c r="I23" s="42">
        <v>0.95441260661609173</v>
      </c>
      <c r="J23" s="42">
        <f t="shared" si="1"/>
        <v>0.44935751682217584</v>
      </c>
      <c r="K23" s="42">
        <f t="shared" si="2"/>
        <v>0.20441260661609173</v>
      </c>
      <c r="L23" s="37"/>
    </row>
    <row r="24" spans="1:12" x14ac:dyDescent="0.25">
      <c r="A24" s="65"/>
      <c r="B24" s="35" t="s">
        <v>55</v>
      </c>
      <c r="C24" s="10">
        <v>20</v>
      </c>
      <c r="D24" s="10">
        <v>18</v>
      </c>
      <c r="E24" s="48">
        <v>0.9</v>
      </c>
      <c r="F24" s="11" t="str">
        <f t="shared" si="3"/>
        <v>70-97%</v>
      </c>
      <c r="G24" s="12">
        <f t="shared" si="0"/>
        <v>0.88288800454803995</v>
      </c>
      <c r="H24" s="42">
        <v>0.69896685938774528</v>
      </c>
      <c r="I24" s="42">
        <v>0.97213345381216199</v>
      </c>
      <c r="J24" s="42">
        <f t="shared" si="1"/>
        <v>0.20103314061225475</v>
      </c>
      <c r="K24" s="42">
        <f t="shared" si="2"/>
        <v>7.2133453812161963E-2</v>
      </c>
      <c r="L24" s="37"/>
    </row>
    <row r="25" spans="1:12" x14ac:dyDescent="0.25">
      <c r="A25" s="65"/>
      <c r="B25" s="35" t="s">
        <v>56</v>
      </c>
      <c r="C25" s="10">
        <v>50</v>
      </c>
      <c r="D25" s="10">
        <v>42</v>
      </c>
      <c r="E25" s="48">
        <v>0.84</v>
      </c>
      <c r="F25" s="11" t="str">
        <f t="shared" si="3"/>
        <v>71-92%</v>
      </c>
      <c r="G25" s="12">
        <f t="shared" si="0"/>
        <v>0.88288800454803995</v>
      </c>
      <c r="H25" s="42">
        <v>0.71485813243534035</v>
      </c>
      <c r="I25" s="42">
        <v>0.91662568333906713</v>
      </c>
      <c r="J25" s="42">
        <f t="shared" si="1"/>
        <v>0.12514186756465961</v>
      </c>
      <c r="K25" s="42">
        <f t="shared" si="2"/>
        <v>7.6625683339067163E-2</v>
      </c>
      <c r="L25" s="37"/>
    </row>
    <row r="26" spans="1:12" x14ac:dyDescent="0.25">
      <c r="A26" s="66"/>
      <c r="B26" s="31" t="s">
        <v>26</v>
      </c>
      <c r="C26" s="14">
        <f>SUM(C14:C25)</f>
        <v>388</v>
      </c>
      <c r="D26" s="14">
        <f>SUM(D14:D25)</f>
        <v>347</v>
      </c>
      <c r="E26" s="49">
        <v>0.89432989690721998</v>
      </c>
      <c r="F26" s="15" t="str">
        <f t="shared" si="3"/>
        <v>86-92%</v>
      </c>
      <c r="G26" s="12">
        <f t="shared" si="0"/>
        <v>0.88288800454803995</v>
      </c>
      <c r="H26" s="42">
        <v>0.85978148656164388</v>
      </c>
      <c r="I26" s="42">
        <v>0.9211466294116647</v>
      </c>
      <c r="J26" s="42">
        <f t="shared" si="1"/>
        <v>3.4548410345576097E-2</v>
      </c>
      <c r="K26" s="42">
        <f t="shared" si="2"/>
        <v>2.6816732504444718E-2</v>
      </c>
      <c r="L26" s="37"/>
    </row>
    <row r="27" spans="1:12" x14ac:dyDescent="0.25">
      <c r="A27" s="44" t="s">
        <v>64</v>
      </c>
      <c r="B27" s="35" t="s">
        <v>63</v>
      </c>
      <c r="C27" s="39">
        <v>0</v>
      </c>
      <c r="D27" s="39">
        <v>0</v>
      </c>
      <c r="E27" s="50" t="s">
        <v>87</v>
      </c>
      <c r="F27" s="50" t="s">
        <v>87</v>
      </c>
      <c r="G27" s="12">
        <f t="shared" si="0"/>
        <v>0.88288800454803995</v>
      </c>
      <c r="H27" s="42" t="e">
        <v>#DIV/0!</v>
      </c>
      <c r="I27" s="42" t="e">
        <v>#DIV/0!</v>
      </c>
      <c r="J27" s="42" t="e">
        <f>E27-H27</f>
        <v>#VALUE!</v>
      </c>
      <c r="K27" s="42" t="e">
        <f>I27-E27</f>
        <v>#DIV/0!</v>
      </c>
      <c r="L27" s="37"/>
    </row>
    <row r="28" spans="1:12" x14ac:dyDescent="0.25">
      <c r="A28" s="13" t="s">
        <v>27</v>
      </c>
      <c r="B28" s="13" t="s">
        <v>28</v>
      </c>
      <c r="C28" s="14">
        <f>SUM(C8,C13,C26)</f>
        <v>1759</v>
      </c>
      <c r="D28" s="14">
        <f>SUM(D8,D13,D26)</f>
        <v>1553</v>
      </c>
      <c r="E28" s="49">
        <v>0.88288800454803995</v>
      </c>
      <c r="F28" s="15" t="str">
        <f t="shared" si="3"/>
        <v>87-90%</v>
      </c>
      <c r="G28" s="40"/>
      <c r="H28" s="42">
        <v>0.8670200117652308</v>
      </c>
      <c r="I28" s="42">
        <v>0.89708727944601308</v>
      </c>
      <c r="J28" s="42">
        <f t="shared" si="1"/>
        <v>1.5867992782809148E-2</v>
      </c>
      <c r="K28" s="42">
        <f t="shared" si="2"/>
        <v>1.4199274897973124E-2</v>
      </c>
      <c r="L28" s="37"/>
    </row>
    <row r="29" spans="1:12" x14ac:dyDescent="0.25">
      <c r="A29" s="33" t="s">
        <v>33</v>
      </c>
      <c r="B29" s="16"/>
      <c r="C29" s="17"/>
      <c r="D29" s="17"/>
      <c r="E29" s="18"/>
      <c r="F29" s="17"/>
    </row>
    <row r="30" spans="1:12" x14ac:dyDescent="0.25">
      <c r="A30" t="s">
        <v>88</v>
      </c>
      <c r="C30" s="19"/>
      <c r="D30" s="19"/>
      <c r="E30" s="19"/>
      <c r="F30" s="19"/>
    </row>
    <row r="31" spans="1:12" x14ac:dyDescent="0.25">
      <c r="C31" s="19"/>
      <c r="D31" s="19"/>
      <c r="E31" s="19"/>
      <c r="F31" s="19"/>
    </row>
    <row r="32" spans="1:12" x14ac:dyDescent="0.25">
      <c r="C32" s="67" t="s">
        <v>61</v>
      </c>
      <c r="D32" s="68"/>
      <c r="E32" s="69"/>
      <c r="F32" s="67" t="s">
        <v>78</v>
      </c>
      <c r="G32" s="68"/>
      <c r="H32" s="69"/>
      <c r="I32" s="70" t="s">
        <v>62</v>
      </c>
      <c r="J32" s="70"/>
      <c r="K32" s="70"/>
    </row>
    <row r="33" spans="1:11" ht="77.25" x14ac:dyDescent="0.25">
      <c r="A33" s="36" t="s">
        <v>34</v>
      </c>
      <c r="B33" s="36" t="s">
        <v>35</v>
      </c>
      <c r="C33" s="6" t="s">
        <v>82</v>
      </c>
      <c r="D33" s="26" t="s">
        <v>85</v>
      </c>
      <c r="E33" s="26" t="s">
        <v>86</v>
      </c>
      <c r="F33" s="6" t="s">
        <v>82</v>
      </c>
      <c r="G33" s="26" t="s">
        <v>85</v>
      </c>
      <c r="H33" s="26" t="s">
        <v>86</v>
      </c>
      <c r="I33" s="6" t="s">
        <v>82</v>
      </c>
      <c r="J33" s="7" t="s">
        <v>85</v>
      </c>
      <c r="K33" s="7" t="s">
        <v>86</v>
      </c>
    </row>
    <row r="34" spans="1:11" x14ac:dyDescent="0.25">
      <c r="A34" s="60" t="s">
        <v>36</v>
      </c>
      <c r="B34" s="34" t="s">
        <v>39</v>
      </c>
      <c r="C34" s="10">
        <v>12</v>
      </c>
      <c r="D34" s="10">
        <v>11</v>
      </c>
      <c r="E34" s="48">
        <v>0.91666666666666996</v>
      </c>
      <c r="F34" s="10">
        <v>32</v>
      </c>
      <c r="G34" s="10">
        <v>32</v>
      </c>
      <c r="H34" s="48">
        <v>1</v>
      </c>
      <c r="I34" s="10">
        <v>303</v>
      </c>
      <c r="J34" s="10">
        <v>293</v>
      </c>
      <c r="K34" s="48">
        <v>0.96699669966997004</v>
      </c>
    </row>
    <row r="35" spans="1:11" x14ac:dyDescent="0.25">
      <c r="A35" s="60"/>
      <c r="B35" s="35" t="s">
        <v>40</v>
      </c>
      <c r="C35" s="10">
        <v>183</v>
      </c>
      <c r="D35" s="10">
        <v>109</v>
      </c>
      <c r="E35" s="48">
        <v>0.59562841530055</v>
      </c>
      <c r="F35" s="10">
        <v>19</v>
      </c>
      <c r="G35" s="10">
        <v>12</v>
      </c>
      <c r="H35" s="48">
        <v>0.63157894736842002</v>
      </c>
      <c r="I35" s="46">
        <v>0</v>
      </c>
      <c r="J35" s="46">
        <v>0</v>
      </c>
      <c r="K35" s="51" t="s">
        <v>87</v>
      </c>
    </row>
    <row r="36" spans="1:11" x14ac:dyDescent="0.25">
      <c r="A36" s="60"/>
      <c r="B36" s="35" t="s">
        <v>41</v>
      </c>
      <c r="C36" s="10">
        <v>72</v>
      </c>
      <c r="D36" s="10">
        <v>52</v>
      </c>
      <c r="E36" s="48">
        <v>0.72222222222221999</v>
      </c>
      <c r="F36" s="10">
        <v>25</v>
      </c>
      <c r="G36" s="10">
        <v>22</v>
      </c>
      <c r="H36" s="48">
        <v>0.88</v>
      </c>
      <c r="I36" s="10">
        <v>169</v>
      </c>
      <c r="J36" s="10">
        <v>161</v>
      </c>
      <c r="K36" s="48">
        <v>0.95266272189348999</v>
      </c>
    </row>
    <row r="37" spans="1:11" x14ac:dyDescent="0.25">
      <c r="A37" s="60"/>
      <c r="B37" s="31" t="s">
        <v>9</v>
      </c>
      <c r="C37" s="14">
        <f>SUM(C34:C36)</f>
        <v>267</v>
      </c>
      <c r="D37" s="14">
        <f>SUM(D34:D36)</f>
        <v>172</v>
      </c>
      <c r="E37" s="49">
        <v>0.64419475655431002</v>
      </c>
      <c r="F37" s="14">
        <f>SUM(F34:F36)</f>
        <v>76</v>
      </c>
      <c r="G37" s="14">
        <f>SUM(G34:G36)</f>
        <v>66</v>
      </c>
      <c r="H37" s="49">
        <v>0.86842105263157998</v>
      </c>
      <c r="I37" s="14">
        <f>SUM(I34:I36)</f>
        <v>472</v>
      </c>
      <c r="J37" s="14">
        <f>SUM(J34:J36)</f>
        <v>454</v>
      </c>
      <c r="K37" s="49">
        <v>0.84907975460122997</v>
      </c>
    </row>
    <row r="38" spans="1:11" x14ac:dyDescent="0.25">
      <c r="A38" s="60" t="s">
        <v>37</v>
      </c>
      <c r="B38" s="35" t="s">
        <v>42</v>
      </c>
      <c r="C38" s="10">
        <v>10</v>
      </c>
      <c r="D38" s="10">
        <v>10</v>
      </c>
      <c r="E38" s="48">
        <v>1</v>
      </c>
      <c r="F38" s="10">
        <v>11</v>
      </c>
      <c r="G38" s="10">
        <v>11</v>
      </c>
      <c r="H38" s="48">
        <v>1</v>
      </c>
      <c r="I38" s="10">
        <v>205</v>
      </c>
      <c r="J38" s="10">
        <v>193</v>
      </c>
      <c r="K38" s="48">
        <v>0.94146341463414995</v>
      </c>
    </row>
    <row r="39" spans="1:11" x14ac:dyDescent="0.25">
      <c r="A39" s="60"/>
      <c r="B39" s="35" t="s">
        <v>43</v>
      </c>
      <c r="C39" s="10">
        <v>20</v>
      </c>
      <c r="D39" s="10">
        <v>18</v>
      </c>
      <c r="E39" s="48">
        <v>0.9</v>
      </c>
      <c r="F39" s="10">
        <v>10</v>
      </c>
      <c r="G39" s="10">
        <v>10</v>
      </c>
      <c r="H39" s="48">
        <v>1</v>
      </c>
      <c r="I39" s="10">
        <v>72</v>
      </c>
      <c r="J39" s="10">
        <v>67</v>
      </c>
      <c r="K39" s="48">
        <v>0.93055555555556002</v>
      </c>
    </row>
    <row r="40" spans="1:11" x14ac:dyDescent="0.25">
      <c r="A40" s="60"/>
      <c r="B40" s="35" t="s">
        <v>44</v>
      </c>
      <c r="C40" s="10">
        <v>3</v>
      </c>
      <c r="D40" s="10">
        <v>3</v>
      </c>
      <c r="E40" s="48">
        <v>1</v>
      </c>
      <c r="F40" s="10">
        <v>6</v>
      </c>
      <c r="G40" s="10">
        <v>4</v>
      </c>
      <c r="H40" s="48">
        <v>0.66666666666666996</v>
      </c>
      <c r="I40" s="10">
        <v>104</v>
      </c>
      <c r="J40" s="10">
        <v>94</v>
      </c>
      <c r="K40" s="48">
        <v>0.90384615384614997</v>
      </c>
    </row>
    <row r="41" spans="1:11" x14ac:dyDescent="0.25">
      <c r="A41" s="60"/>
      <c r="B41" s="35" t="s">
        <v>45</v>
      </c>
      <c r="C41" s="10">
        <v>25</v>
      </c>
      <c r="D41" s="10">
        <v>21</v>
      </c>
      <c r="E41" s="48">
        <v>0.84</v>
      </c>
      <c r="F41" s="10">
        <v>9</v>
      </c>
      <c r="G41" s="10">
        <v>9</v>
      </c>
      <c r="H41" s="48">
        <v>1</v>
      </c>
      <c r="I41" s="10">
        <v>81</v>
      </c>
      <c r="J41" s="10">
        <v>74</v>
      </c>
      <c r="K41" s="48">
        <v>0.91358024691357997</v>
      </c>
    </row>
    <row r="42" spans="1:11" x14ac:dyDescent="0.25">
      <c r="A42" s="60"/>
      <c r="B42" s="31" t="s">
        <v>14</v>
      </c>
      <c r="C42" s="14">
        <f>SUM(C38:C41)</f>
        <v>58</v>
      </c>
      <c r="D42" s="14">
        <f>SUM(D38:D41)</f>
        <v>52</v>
      </c>
      <c r="E42" s="49">
        <v>0.89655172413793005</v>
      </c>
      <c r="F42" s="14">
        <f>SUM(F38:F41)</f>
        <v>36</v>
      </c>
      <c r="G42" s="14">
        <f>SUM(G38:G41)</f>
        <v>34</v>
      </c>
      <c r="H42" s="49">
        <v>0.94444444444443998</v>
      </c>
      <c r="I42" s="14">
        <f>SUM(I38:I41)</f>
        <v>462</v>
      </c>
      <c r="J42" s="14">
        <f>SUM(J38:J41)</f>
        <v>428</v>
      </c>
      <c r="K42" s="49">
        <v>0.92446043165467995</v>
      </c>
    </row>
    <row r="43" spans="1:11" x14ac:dyDescent="0.25">
      <c r="A43" s="64" t="s">
        <v>38</v>
      </c>
      <c r="B43" s="35" t="s">
        <v>46</v>
      </c>
      <c r="C43" s="52">
        <v>0</v>
      </c>
      <c r="D43" s="52">
        <v>0</v>
      </c>
      <c r="E43" s="51" t="s">
        <v>87</v>
      </c>
      <c r="F43" s="10">
        <v>1</v>
      </c>
      <c r="G43" s="10">
        <v>1</v>
      </c>
      <c r="H43" s="48">
        <v>1</v>
      </c>
      <c r="I43" s="10">
        <v>7</v>
      </c>
      <c r="J43" s="10">
        <v>7</v>
      </c>
      <c r="K43" s="48">
        <v>1</v>
      </c>
    </row>
    <row r="44" spans="1:11" x14ac:dyDescent="0.25">
      <c r="A44" s="65"/>
      <c r="B44" s="35" t="s">
        <v>47</v>
      </c>
      <c r="C44" s="10">
        <v>9</v>
      </c>
      <c r="D44" s="10">
        <v>8</v>
      </c>
      <c r="E44" s="48">
        <v>0.88888888888888995</v>
      </c>
      <c r="F44" s="10">
        <v>4</v>
      </c>
      <c r="G44" s="10">
        <v>4</v>
      </c>
      <c r="H44" s="48">
        <v>1</v>
      </c>
      <c r="I44" s="10">
        <v>21</v>
      </c>
      <c r="J44" s="10">
        <v>20</v>
      </c>
      <c r="K44" s="48">
        <v>0.95238095238095</v>
      </c>
    </row>
    <row r="45" spans="1:11" x14ac:dyDescent="0.25">
      <c r="A45" s="65"/>
      <c r="B45" s="35" t="s">
        <v>48</v>
      </c>
      <c r="C45" s="10">
        <v>7</v>
      </c>
      <c r="D45" s="10">
        <v>7</v>
      </c>
      <c r="E45" s="48">
        <v>1</v>
      </c>
      <c r="F45" s="10">
        <v>3</v>
      </c>
      <c r="G45" s="10">
        <v>3</v>
      </c>
      <c r="H45" s="48">
        <v>1</v>
      </c>
      <c r="I45" s="10">
        <v>31</v>
      </c>
      <c r="J45" s="10">
        <v>28</v>
      </c>
      <c r="K45" s="48">
        <v>0.90322580645160999</v>
      </c>
    </row>
    <row r="46" spans="1:11" x14ac:dyDescent="0.25">
      <c r="A46" s="65"/>
      <c r="B46" s="35" t="s">
        <v>49</v>
      </c>
      <c r="C46" s="10">
        <v>10</v>
      </c>
      <c r="D46" s="10">
        <v>10</v>
      </c>
      <c r="E46" s="48">
        <v>1</v>
      </c>
      <c r="F46" s="10">
        <v>6</v>
      </c>
      <c r="G46" s="10">
        <v>6</v>
      </c>
      <c r="H46" s="48">
        <v>1</v>
      </c>
      <c r="I46" s="10">
        <v>31</v>
      </c>
      <c r="J46" s="10">
        <v>29</v>
      </c>
      <c r="K46" s="48">
        <v>0.93548387096773999</v>
      </c>
    </row>
    <row r="47" spans="1:11" x14ac:dyDescent="0.25">
      <c r="A47" s="65"/>
      <c r="B47" s="35" t="s">
        <v>50</v>
      </c>
      <c r="C47" s="10">
        <v>6</v>
      </c>
      <c r="D47" s="10">
        <v>6</v>
      </c>
      <c r="E47" s="48">
        <v>1</v>
      </c>
      <c r="F47" s="10">
        <v>1</v>
      </c>
      <c r="G47" s="10">
        <v>1</v>
      </c>
      <c r="H47" s="48">
        <v>1</v>
      </c>
      <c r="I47" s="10">
        <v>22</v>
      </c>
      <c r="J47" s="10">
        <v>19</v>
      </c>
      <c r="K47" s="48">
        <v>0.86363636363635998</v>
      </c>
    </row>
    <row r="48" spans="1:11" x14ac:dyDescent="0.25">
      <c r="A48" s="65"/>
      <c r="B48" s="35" t="s">
        <v>51</v>
      </c>
      <c r="C48" s="10">
        <v>24</v>
      </c>
      <c r="D48" s="10">
        <v>23</v>
      </c>
      <c r="E48" s="48">
        <v>0.95833333333333004</v>
      </c>
      <c r="F48" s="10">
        <v>10</v>
      </c>
      <c r="G48" s="10">
        <v>8</v>
      </c>
      <c r="H48" s="48">
        <v>0.8</v>
      </c>
      <c r="I48" s="10">
        <v>32</v>
      </c>
      <c r="J48" s="10">
        <v>25</v>
      </c>
      <c r="K48" s="48">
        <v>0.78125</v>
      </c>
    </row>
    <row r="49" spans="1:11" x14ac:dyDescent="0.25">
      <c r="A49" s="65"/>
      <c r="B49" s="35" t="s">
        <v>52</v>
      </c>
      <c r="C49" s="10">
        <v>2</v>
      </c>
      <c r="D49" s="10">
        <v>2</v>
      </c>
      <c r="E49" s="48">
        <v>1</v>
      </c>
      <c r="F49" s="10">
        <v>1</v>
      </c>
      <c r="G49" s="10">
        <v>1</v>
      </c>
      <c r="H49" s="48">
        <v>1</v>
      </c>
      <c r="I49" s="10">
        <v>5</v>
      </c>
      <c r="J49" s="10">
        <v>5</v>
      </c>
      <c r="K49" s="48">
        <v>1</v>
      </c>
    </row>
    <row r="50" spans="1:11" x14ac:dyDescent="0.25">
      <c r="A50" s="65"/>
      <c r="B50" s="35" t="s">
        <v>53</v>
      </c>
      <c r="C50" s="10">
        <v>9</v>
      </c>
      <c r="D50" s="10">
        <v>7</v>
      </c>
      <c r="E50" s="48">
        <v>0.77777777777778001</v>
      </c>
      <c r="F50" s="10">
        <v>9</v>
      </c>
      <c r="G50" s="10">
        <v>8</v>
      </c>
      <c r="H50" s="48">
        <v>0.88888888888888995</v>
      </c>
      <c r="I50" s="10">
        <v>63</v>
      </c>
      <c r="J50" s="10">
        <v>56</v>
      </c>
      <c r="K50" s="48">
        <v>0.88888888888888995</v>
      </c>
    </row>
    <row r="51" spans="1:11" x14ac:dyDescent="0.25">
      <c r="A51" s="65"/>
      <c r="B51" s="35" t="s">
        <v>54</v>
      </c>
      <c r="C51" s="10">
        <v>1</v>
      </c>
      <c r="D51" s="10">
        <v>1</v>
      </c>
      <c r="E51" s="48">
        <v>1</v>
      </c>
      <c r="F51" s="10">
        <v>1</v>
      </c>
      <c r="G51" s="10">
        <v>0</v>
      </c>
      <c r="H51" s="51" t="s">
        <v>87</v>
      </c>
      <c r="I51" s="10">
        <v>2</v>
      </c>
      <c r="J51" s="10">
        <v>2</v>
      </c>
      <c r="K51" s="48">
        <v>1</v>
      </c>
    </row>
    <row r="52" spans="1:11" x14ac:dyDescent="0.25">
      <c r="A52" s="65"/>
      <c r="B52" s="35" t="s">
        <v>55</v>
      </c>
      <c r="C52" s="10">
        <v>5</v>
      </c>
      <c r="D52" s="10">
        <v>4</v>
      </c>
      <c r="E52" s="48">
        <v>0.8</v>
      </c>
      <c r="F52" s="46">
        <v>0</v>
      </c>
      <c r="G52" s="46">
        <v>0</v>
      </c>
      <c r="H52" s="51" t="s">
        <v>87</v>
      </c>
      <c r="I52" s="10">
        <v>15</v>
      </c>
      <c r="J52" s="10">
        <v>14</v>
      </c>
      <c r="K52" s="48">
        <v>0.93333333333333002</v>
      </c>
    </row>
    <row r="53" spans="1:11" x14ac:dyDescent="0.25">
      <c r="A53" s="65"/>
      <c r="B53" s="35" t="s">
        <v>56</v>
      </c>
      <c r="C53" s="10">
        <v>11</v>
      </c>
      <c r="D53" s="10">
        <v>10</v>
      </c>
      <c r="E53" s="48">
        <v>0.90909090909090995</v>
      </c>
      <c r="F53" s="10">
        <v>8</v>
      </c>
      <c r="G53" s="10">
        <v>6</v>
      </c>
      <c r="H53" s="48">
        <v>0.75</v>
      </c>
      <c r="I53" s="10">
        <v>31</v>
      </c>
      <c r="J53" s="10">
        <v>26</v>
      </c>
      <c r="K53" s="48">
        <v>0.83870967741934999</v>
      </c>
    </row>
    <row r="54" spans="1:11" x14ac:dyDescent="0.25">
      <c r="A54" s="66"/>
      <c r="B54" s="31" t="s">
        <v>26</v>
      </c>
      <c r="C54" s="14">
        <f>SUM(C44:C53)</f>
        <v>84</v>
      </c>
      <c r="D54" s="14">
        <f>SUM(D44:D53)</f>
        <v>78</v>
      </c>
      <c r="E54" s="49">
        <v>0.92857142857143005</v>
      </c>
      <c r="F54" s="14">
        <f>SUM(F43:F53)</f>
        <v>44</v>
      </c>
      <c r="G54" s="14">
        <f>SUM(G43:G53)</f>
        <v>38</v>
      </c>
      <c r="H54" s="49">
        <v>0.86363636363635998</v>
      </c>
      <c r="I54" s="14">
        <f>SUM(I43:I53)</f>
        <v>260</v>
      </c>
      <c r="J54" s="14">
        <f>SUM(J43:J53)</f>
        <v>231</v>
      </c>
      <c r="K54" s="49">
        <v>0.89432989690721998</v>
      </c>
    </row>
    <row r="55" spans="1:11" x14ac:dyDescent="0.25">
      <c r="A55" s="13" t="s">
        <v>27</v>
      </c>
      <c r="B55" s="13" t="s">
        <v>28</v>
      </c>
      <c r="C55" s="14">
        <f>SUM(C37,C42,C54)</f>
        <v>409</v>
      </c>
      <c r="D55" s="14">
        <f>SUM(D37,D42,D54)</f>
        <v>302</v>
      </c>
      <c r="E55" s="49">
        <v>0.73838630806845995</v>
      </c>
      <c r="F55" s="14">
        <f>SUM(F37,F42,F54)</f>
        <v>156</v>
      </c>
      <c r="G55" s="14">
        <f>SUM(G37,G42,G54)</f>
        <v>138</v>
      </c>
      <c r="H55" s="49">
        <v>0.88461538461538003</v>
      </c>
      <c r="I55" s="14">
        <f>SUM(I37,I42,I54)</f>
        <v>1194</v>
      </c>
      <c r="J55" s="14">
        <f>SUM(J37,J42,J54)</f>
        <v>1113</v>
      </c>
      <c r="K55" s="49">
        <v>0.88288800454803995</v>
      </c>
    </row>
    <row r="57" spans="1:11" x14ac:dyDescent="0.25">
      <c r="C57" s="70" t="s">
        <v>65</v>
      </c>
      <c r="D57" s="70"/>
      <c r="E57" s="70"/>
      <c r="F57" s="70" t="s">
        <v>66</v>
      </c>
      <c r="G57" s="70"/>
      <c r="H57" s="70"/>
      <c r="I57" s="70" t="s">
        <v>67</v>
      </c>
      <c r="J57" s="70"/>
      <c r="K57" s="70"/>
    </row>
    <row r="58" spans="1:11" ht="60" x14ac:dyDescent="0.25">
      <c r="A58" t="s">
        <v>68</v>
      </c>
      <c r="B58" s="43" t="s">
        <v>69</v>
      </c>
      <c r="C58" s="47" t="s">
        <v>70</v>
      </c>
      <c r="D58" s="47" t="s">
        <v>71</v>
      </c>
      <c r="E58" s="47" t="s">
        <v>72</v>
      </c>
      <c r="F58" s="47" t="s">
        <v>70</v>
      </c>
      <c r="G58" s="47" t="s">
        <v>71</v>
      </c>
      <c r="H58" s="47" t="s">
        <v>72</v>
      </c>
      <c r="I58" s="47" t="s">
        <v>70</v>
      </c>
      <c r="J58" s="47" t="s">
        <v>71</v>
      </c>
      <c r="K58" s="47" t="s">
        <v>72</v>
      </c>
    </row>
    <row r="59" spans="1:11" x14ac:dyDescent="0.25">
      <c r="A59" s="43" t="s">
        <v>34</v>
      </c>
      <c r="B59" s="43" t="s">
        <v>35</v>
      </c>
      <c r="C59" s="47" t="s">
        <v>73</v>
      </c>
      <c r="D59" s="47" t="s">
        <v>74</v>
      </c>
      <c r="E59" s="47" t="s">
        <v>75</v>
      </c>
      <c r="F59" s="47" t="s">
        <v>73</v>
      </c>
      <c r="G59" s="47" t="s">
        <v>74</v>
      </c>
      <c r="H59" s="47" t="s">
        <v>75</v>
      </c>
      <c r="I59" s="47" t="s">
        <v>73</v>
      </c>
      <c r="J59" s="47" t="s">
        <v>74</v>
      </c>
      <c r="K59" s="47" t="s">
        <v>75</v>
      </c>
    </row>
    <row r="60" spans="1:11" x14ac:dyDescent="0.25">
      <c r="A60" s="60" t="s">
        <v>36</v>
      </c>
      <c r="B60" s="34" t="s">
        <v>39</v>
      </c>
      <c r="C60" s="10">
        <v>341</v>
      </c>
      <c r="D60" s="10">
        <v>2</v>
      </c>
      <c r="E60" s="10">
        <v>4</v>
      </c>
      <c r="F60" s="10">
        <v>333</v>
      </c>
      <c r="G60" s="10">
        <v>0</v>
      </c>
      <c r="H60" s="10">
        <v>3</v>
      </c>
      <c r="I60" s="48">
        <v>0.97653958944282004</v>
      </c>
      <c r="J60" s="51" t="s">
        <v>87</v>
      </c>
      <c r="K60" s="48">
        <v>0.75</v>
      </c>
    </row>
    <row r="61" spans="1:11" x14ac:dyDescent="0.25">
      <c r="A61" s="60"/>
      <c r="B61" s="35" t="s">
        <v>40</v>
      </c>
      <c r="C61" s="10">
        <v>11</v>
      </c>
      <c r="D61" s="10">
        <v>31</v>
      </c>
      <c r="E61" s="10">
        <v>160</v>
      </c>
      <c r="F61" s="10">
        <v>6</v>
      </c>
      <c r="G61" s="10">
        <v>6</v>
      </c>
      <c r="H61" s="10">
        <v>109</v>
      </c>
      <c r="I61" s="48">
        <v>0.54545454545454997</v>
      </c>
      <c r="J61" s="48">
        <v>0.19354838709677</v>
      </c>
      <c r="K61" s="48">
        <v>0.68125000000000002</v>
      </c>
    </row>
    <row r="62" spans="1:11" x14ac:dyDescent="0.25">
      <c r="A62" s="60"/>
      <c r="B62" s="35" t="s">
        <v>41</v>
      </c>
      <c r="C62" s="10">
        <v>262</v>
      </c>
      <c r="D62" s="10">
        <v>0</v>
      </c>
      <c r="E62" s="10">
        <v>4</v>
      </c>
      <c r="F62" s="10">
        <v>232</v>
      </c>
      <c r="G62" s="10">
        <v>0</v>
      </c>
      <c r="H62" s="10">
        <v>3</v>
      </c>
      <c r="I62" s="48">
        <v>0.88549618320611001</v>
      </c>
      <c r="J62" s="51" t="s">
        <v>87</v>
      </c>
      <c r="K62" s="48">
        <v>0.75</v>
      </c>
    </row>
    <row r="63" spans="1:11" x14ac:dyDescent="0.25">
      <c r="A63" s="60"/>
      <c r="B63" s="31" t="s">
        <v>9</v>
      </c>
      <c r="C63" s="14">
        <v>614</v>
      </c>
      <c r="D63" s="14">
        <v>33</v>
      </c>
      <c r="E63" s="14">
        <v>168</v>
      </c>
      <c r="F63" s="14">
        <v>571</v>
      </c>
      <c r="G63" s="14">
        <v>6</v>
      </c>
      <c r="H63" s="14">
        <v>115</v>
      </c>
      <c r="I63" s="49">
        <v>0.92996742671010002</v>
      </c>
      <c r="J63" s="49">
        <v>0.18181818181817999</v>
      </c>
      <c r="K63" s="49">
        <v>0.68452380952380998</v>
      </c>
    </row>
    <row r="64" spans="1:11" x14ac:dyDescent="0.25">
      <c r="A64" s="60" t="s">
        <v>76</v>
      </c>
      <c r="B64" s="35" t="s">
        <v>42</v>
      </c>
      <c r="C64" s="10">
        <v>128</v>
      </c>
      <c r="D64" s="10">
        <v>6</v>
      </c>
      <c r="E64" s="10">
        <v>92</v>
      </c>
      <c r="F64" s="10">
        <v>126</v>
      </c>
      <c r="G64" s="10">
        <v>2</v>
      </c>
      <c r="H64" s="10">
        <v>86</v>
      </c>
      <c r="I64" s="48">
        <v>0.984375</v>
      </c>
      <c r="J64" s="48">
        <v>0.33333333333332998</v>
      </c>
      <c r="K64" s="48">
        <v>0.93478260869565</v>
      </c>
    </row>
    <row r="65" spans="1:11" x14ac:dyDescent="0.25">
      <c r="A65" s="60" t="s">
        <v>68</v>
      </c>
      <c r="B65" s="35" t="s">
        <v>43</v>
      </c>
      <c r="C65" s="10">
        <v>94</v>
      </c>
      <c r="D65" s="10">
        <v>1</v>
      </c>
      <c r="E65" s="10">
        <v>7</v>
      </c>
      <c r="F65" s="10">
        <v>90</v>
      </c>
      <c r="G65" s="10">
        <v>0</v>
      </c>
      <c r="H65" s="10">
        <v>5</v>
      </c>
      <c r="I65" s="48">
        <v>0.95744680851064001</v>
      </c>
      <c r="J65" s="51" t="s">
        <v>87</v>
      </c>
      <c r="K65" s="48">
        <v>0.71428571428570997</v>
      </c>
    </row>
    <row r="66" spans="1:11" x14ac:dyDescent="0.25">
      <c r="A66" s="60" t="s">
        <v>68</v>
      </c>
      <c r="B66" s="35" t="s">
        <v>44</v>
      </c>
      <c r="C66" s="10">
        <v>66</v>
      </c>
      <c r="D66" s="10">
        <v>5</v>
      </c>
      <c r="E66" s="10">
        <v>42</v>
      </c>
      <c r="F66" s="10">
        <v>62</v>
      </c>
      <c r="G66" s="10">
        <v>2</v>
      </c>
      <c r="H66" s="10">
        <v>37</v>
      </c>
      <c r="I66" s="48">
        <v>0.93939393939394</v>
      </c>
      <c r="J66" s="48">
        <v>0.4</v>
      </c>
      <c r="K66" s="48">
        <v>0.88095238095238004</v>
      </c>
    </row>
    <row r="67" spans="1:11" x14ac:dyDescent="0.25">
      <c r="A67" s="60" t="s">
        <v>68</v>
      </c>
      <c r="B67" s="35" t="s">
        <v>45</v>
      </c>
      <c r="C67" s="10">
        <v>52</v>
      </c>
      <c r="D67" s="10">
        <v>0</v>
      </c>
      <c r="E67" s="10">
        <v>63</v>
      </c>
      <c r="F67" s="10">
        <v>47</v>
      </c>
      <c r="G67" s="10">
        <v>0</v>
      </c>
      <c r="H67" s="10">
        <v>57</v>
      </c>
      <c r="I67" s="48">
        <v>0.90384615384614997</v>
      </c>
      <c r="J67" s="51" t="s">
        <v>87</v>
      </c>
      <c r="K67" s="48">
        <v>0.90476190476189999</v>
      </c>
    </row>
    <row r="68" spans="1:11" x14ac:dyDescent="0.25">
      <c r="A68" s="60" t="s">
        <v>68</v>
      </c>
      <c r="B68" s="31" t="s">
        <v>14</v>
      </c>
      <c r="C68" s="14">
        <v>340</v>
      </c>
      <c r="D68" s="14">
        <v>12</v>
      </c>
      <c r="E68" s="14">
        <v>204</v>
      </c>
      <c r="F68" s="14">
        <v>325</v>
      </c>
      <c r="G68" s="14">
        <v>4</v>
      </c>
      <c r="H68" s="14">
        <v>185</v>
      </c>
      <c r="I68" s="49">
        <v>0.95588235294117996</v>
      </c>
      <c r="J68" s="49">
        <v>0.33333333333332998</v>
      </c>
      <c r="K68" s="49">
        <v>0.90686274509803999</v>
      </c>
    </row>
    <row r="69" spans="1:11" x14ac:dyDescent="0.25">
      <c r="A69" s="61" t="s">
        <v>77</v>
      </c>
      <c r="B69" s="35" t="s">
        <v>46</v>
      </c>
      <c r="C69" s="10">
        <v>0</v>
      </c>
      <c r="D69" s="10">
        <v>0</v>
      </c>
      <c r="E69" s="10">
        <v>8</v>
      </c>
      <c r="F69" s="10">
        <v>0</v>
      </c>
      <c r="G69" s="10">
        <v>0</v>
      </c>
      <c r="H69" s="10">
        <v>8</v>
      </c>
      <c r="I69" s="51" t="s">
        <v>87</v>
      </c>
      <c r="J69" s="51" t="s">
        <v>87</v>
      </c>
      <c r="K69" s="48">
        <v>1</v>
      </c>
    </row>
    <row r="70" spans="1:11" x14ac:dyDescent="0.25">
      <c r="A70" s="62"/>
      <c r="B70" s="35" t="s">
        <v>47</v>
      </c>
      <c r="C70" s="10">
        <v>2</v>
      </c>
      <c r="D70" s="10">
        <v>0</v>
      </c>
      <c r="E70" s="10">
        <v>32</v>
      </c>
      <c r="F70" s="10">
        <v>2</v>
      </c>
      <c r="G70" s="10">
        <v>0</v>
      </c>
      <c r="H70" s="10">
        <v>30</v>
      </c>
      <c r="I70" s="48">
        <v>1</v>
      </c>
      <c r="J70" s="51" t="s">
        <v>87</v>
      </c>
      <c r="K70" s="48">
        <v>0.9375</v>
      </c>
    </row>
    <row r="71" spans="1:11" x14ac:dyDescent="0.25">
      <c r="A71" s="62"/>
      <c r="B71" s="35" t="s">
        <v>48</v>
      </c>
      <c r="C71" s="10">
        <v>27</v>
      </c>
      <c r="D71" s="10">
        <v>2</v>
      </c>
      <c r="E71" s="10">
        <v>13</v>
      </c>
      <c r="F71" s="10">
        <v>25</v>
      </c>
      <c r="G71" s="10">
        <v>0</v>
      </c>
      <c r="H71" s="10">
        <v>13</v>
      </c>
      <c r="I71" s="48">
        <v>0.92592592592593004</v>
      </c>
      <c r="J71" s="51" t="s">
        <v>87</v>
      </c>
      <c r="K71" s="48">
        <v>1</v>
      </c>
    </row>
    <row r="72" spans="1:11" x14ac:dyDescent="0.25">
      <c r="A72" s="62"/>
      <c r="B72" s="35" t="s">
        <v>49</v>
      </c>
      <c r="C72" s="10">
        <v>11</v>
      </c>
      <c r="D72" s="10">
        <v>10</v>
      </c>
      <c r="E72" s="10">
        <v>8</v>
      </c>
      <c r="F72" s="10">
        <v>10</v>
      </c>
      <c r="G72" s="10">
        <v>9</v>
      </c>
      <c r="H72" s="10">
        <v>7</v>
      </c>
      <c r="I72" s="48">
        <v>0.90909090909090995</v>
      </c>
      <c r="J72" s="48">
        <v>0.9</v>
      </c>
      <c r="K72" s="48">
        <v>0.875</v>
      </c>
    </row>
    <row r="73" spans="1:11" x14ac:dyDescent="0.25">
      <c r="A73" s="62"/>
      <c r="B73" s="35" t="s">
        <v>50</v>
      </c>
      <c r="C73" s="10">
        <v>45</v>
      </c>
      <c r="D73" s="10">
        <v>0</v>
      </c>
      <c r="E73" s="10">
        <v>2</v>
      </c>
      <c r="F73" s="10">
        <v>43</v>
      </c>
      <c r="G73" s="10">
        <v>0</v>
      </c>
      <c r="H73" s="10">
        <v>2</v>
      </c>
      <c r="I73" s="48">
        <v>0.95555555555556004</v>
      </c>
      <c r="J73" s="51" t="s">
        <v>87</v>
      </c>
      <c r="K73" s="48">
        <v>1</v>
      </c>
    </row>
    <row r="74" spans="1:11" x14ac:dyDescent="0.25">
      <c r="A74" s="62"/>
      <c r="B74" s="35" t="s">
        <v>51</v>
      </c>
      <c r="C74" s="10">
        <v>7</v>
      </c>
      <c r="D74" s="10">
        <v>0</v>
      </c>
      <c r="E74" s="10">
        <v>59</v>
      </c>
      <c r="F74" s="10">
        <v>7</v>
      </c>
      <c r="G74" s="10">
        <v>0</v>
      </c>
      <c r="H74" s="10">
        <v>49</v>
      </c>
      <c r="I74" s="48">
        <v>1</v>
      </c>
      <c r="J74" s="51" t="s">
        <v>87</v>
      </c>
      <c r="K74" s="48">
        <v>0.83050847457626997</v>
      </c>
    </row>
    <row r="75" spans="1:11" x14ac:dyDescent="0.25">
      <c r="A75" s="62"/>
      <c r="B75" s="35" t="s">
        <v>52</v>
      </c>
      <c r="C75" s="10">
        <v>0</v>
      </c>
      <c r="D75" s="10">
        <v>0</v>
      </c>
      <c r="E75" s="10">
        <v>8</v>
      </c>
      <c r="F75" s="10">
        <v>0</v>
      </c>
      <c r="G75" s="10">
        <v>0</v>
      </c>
      <c r="H75" s="10">
        <v>8</v>
      </c>
      <c r="I75" s="51" t="s">
        <v>87</v>
      </c>
      <c r="J75" s="51" t="s">
        <v>87</v>
      </c>
      <c r="K75" s="48">
        <v>1</v>
      </c>
    </row>
    <row r="76" spans="1:11" x14ac:dyDescent="0.25">
      <c r="A76" s="62"/>
      <c r="B76" s="35" t="s">
        <v>53</v>
      </c>
      <c r="C76" s="10">
        <v>23</v>
      </c>
      <c r="D76" s="10">
        <v>5</v>
      </c>
      <c r="E76" s="10">
        <v>53</v>
      </c>
      <c r="F76" s="10">
        <v>22</v>
      </c>
      <c r="G76" s="10">
        <v>2</v>
      </c>
      <c r="H76" s="10">
        <v>47</v>
      </c>
      <c r="I76" s="48">
        <v>0.95652173913043004</v>
      </c>
      <c r="J76" s="48">
        <v>0.4</v>
      </c>
      <c r="K76" s="48">
        <v>0.88679245283019004</v>
      </c>
    </row>
    <row r="77" spans="1:11" x14ac:dyDescent="0.25">
      <c r="A77" s="62"/>
      <c r="B77" s="35" t="s">
        <v>54</v>
      </c>
      <c r="C77" s="10">
        <v>0</v>
      </c>
      <c r="D77" s="10">
        <v>0</v>
      </c>
      <c r="E77" s="10">
        <v>4</v>
      </c>
      <c r="F77" s="10">
        <v>0</v>
      </c>
      <c r="G77" s="10">
        <v>0</v>
      </c>
      <c r="H77" s="10">
        <v>3</v>
      </c>
      <c r="I77" s="51" t="s">
        <v>87</v>
      </c>
      <c r="J77" s="51" t="s">
        <v>87</v>
      </c>
      <c r="K77" s="48">
        <v>0.75</v>
      </c>
    </row>
    <row r="78" spans="1:11" x14ac:dyDescent="0.25">
      <c r="A78" s="62"/>
      <c r="B78" s="35" t="s">
        <v>55</v>
      </c>
      <c r="C78" s="10">
        <v>4</v>
      </c>
      <c r="D78" s="10">
        <v>0</v>
      </c>
      <c r="E78" s="10">
        <v>16</v>
      </c>
      <c r="F78" s="10">
        <v>3</v>
      </c>
      <c r="G78" s="10">
        <v>0</v>
      </c>
      <c r="H78" s="10">
        <v>15</v>
      </c>
      <c r="I78" s="48">
        <v>0.75</v>
      </c>
      <c r="J78" s="51" t="s">
        <v>87</v>
      </c>
      <c r="K78" s="48">
        <v>0.9375</v>
      </c>
    </row>
    <row r="79" spans="1:11" x14ac:dyDescent="0.25">
      <c r="A79" s="62"/>
      <c r="B79" s="35" t="s">
        <v>56</v>
      </c>
      <c r="C79" s="10">
        <v>42</v>
      </c>
      <c r="D79" s="10">
        <v>2</v>
      </c>
      <c r="E79" s="10">
        <v>6</v>
      </c>
      <c r="F79" s="10">
        <v>35</v>
      </c>
      <c r="G79" s="10">
        <v>2</v>
      </c>
      <c r="H79" s="10">
        <v>5</v>
      </c>
      <c r="I79" s="48">
        <v>0.83333333333333004</v>
      </c>
      <c r="J79" s="48">
        <v>1</v>
      </c>
      <c r="K79" s="48">
        <v>0.83333333333333004</v>
      </c>
    </row>
    <row r="80" spans="1:11" x14ac:dyDescent="0.25">
      <c r="A80" s="63"/>
      <c r="B80" s="31" t="s">
        <v>26</v>
      </c>
      <c r="C80" s="14">
        <v>161</v>
      </c>
      <c r="D80" s="14">
        <v>19</v>
      </c>
      <c r="E80" s="14">
        <v>209</v>
      </c>
      <c r="F80" s="14">
        <v>147</v>
      </c>
      <c r="G80" s="14">
        <v>13</v>
      </c>
      <c r="H80" s="14">
        <v>187</v>
      </c>
      <c r="I80" s="49">
        <v>0.91304347826086996</v>
      </c>
      <c r="J80" s="49">
        <v>0.68421052631579005</v>
      </c>
      <c r="K80" s="49">
        <v>0.89473684210526006</v>
      </c>
    </row>
    <row r="81" spans="1:11" x14ac:dyDescent="0.25">
      <c r="A81" s="13" t="s">
        <v>27</v>
      </c>
      <c r="B81" s="13" t="s">
        <v>28</v>
      </c>
      <c r="C81" s="14">
        <v>1115</v>
      </c>
      <c r="D81" s="14">
        <v>64</v>
      </c>
      <c r="E81" s="14">
        <v>581</v>
      </c>
      <c r="F81" s="14">
        <v>1043</v>
      </c>
      <c r="G81" s="14">
        <v>23</v>
      </c>
      <c r="H81" s="14">
        <v>487</v>
      </c>
      <c r="I81" s="49">
        <v>0.93542600896860995</v>
      </c>
      <c r="J81" s="49">
        <v>0.359375</v>
      </c>
      <c r="K81" s="49">
        <v>0.83820998278829995</v>
      </c>
    </row>
  </sheetData>
  <mergeCells count="15">
    <mergeCell ref="C32:E32"/>
    <mergeCell ref="F32:H32"/>
    <mergeCell ref="I32:K32"/>
    <mergeCell ref="C57:E57"/>
    <mergeCell ref="F57:H57"/>
    <mergeCell ref="I57:K57"/>
    <mergeCell ref="A60:A63"/>
    <mergeCell ref="A64:A68"/>
    <mergeCell ref="A69:A80"/>
    <mergeCell ref="A5:A8"/>
    <mergeCell ref="A9:A13"/>
    <mergeCell ref="A34:A37"/>
    <mergeCell ref="A38:A42"/>
    <mergeCell ref="A14:A26"/>
    <mergeCell ref="A43:A54"/>
  </mergeCells>
  <pageMargins left="0.7" right="0.7" top="0.75" bottom="0.75" header="0.3" footer="0.3"/>
  <pageSetup paperSize="9" orientation="portrait" r:id="rId1"/>
  <ignoredErrors>
    <ignoredError sqref="J14:K1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G20" sqref="G20"/>
    </sheetView>
  </sheetViews>
  <sheetFormatPr defaultRowHeight="15" x14ac:dyDescent="0.25"/>
  <cols>
    <col min="1" max="1" width="18.42578125" customWidth="1"/>
    <col min="4" max="4" width="9.140625" customWidth="1"/>
    <col min="6" max="6" width="13" customWidth="1"/>
    <col min="7" max="7" width="10.42578125" customWidth="1"/>
    <col min="257" max="257" width="18.42578125" customWidth="1"/>
    <col min="262" max="262" width="13" customWidth="1"/>
    <col min="263" max="263" width="10.42578125" customWidth="1"/>
    <col min="513" max="513" width="18.42578125" customWidth="1"/>
    <col min="518" max="518" width="13" customWidth="1"/>
    <col min="519" max="519" width="10.42578125" customWidth="1"/>
    <col min="769" max="769" width="18.42578125" customWidth="1"/>
    <col min="774" max="774" width="13" customWidth="1"/>
    <col min="775" max="775" width="10.42578125" customWidth="1"/>
    <col min="1025" max="1025" width="18.42578125" customWidth="1"/>
    <col min="1030" max="1030" width="13" customWidth="1"/>
    <col min="1031" max="1031" width="10.42578125" customWidth="1"/>
    <col min="1281" max="1281" width="18.42578125" customWidth="1"/>
    <col min="1286" max="1286" width="13" customWidth="1"/>
    <col min="1287" max="1287" width="10.42578125" customWidth="1"/>
    <col min="1537" max="1537" width="18.42578125" customWidth="1"/>
    <col min="1542" max="1542" width="13" customWidth="1"/>
    <col min="1543" max="1543" width="10.42578125" customWidth="1"/>
    <col min="1793" max="1793" width="18.42578125" customWidth="1"/>
    <col min="1798" max="1798" width="13" customWidth="1"/>
    <col min="1799" max="1799" width="10.42578125" customWidth="1"/>
    <col min="2049" max="2049" width="18.42578125" customWidth="1"/>
    <col min="2054" max="2054" width="13" customWidth="1"/>
    <col min="2055" max="2055" width="10.42578125" customWidth="1"/>
    <col min="2305" max="2305" width="18.42578125" customWidth="1"/>
    <col min="2310" max="2310" width="13" customWidth="1"/>
    <col min="2311" max="2311" width="10.42578125" customWidth="1"/>
    <col min="2561" max="2561" width="18.42578125" customWidth="1"/>
    <col min="2566" max="2566" width="13" customWidth="1"/>
    <col min="2567" max="2567" width="10.42578125" customWidth="1"/>
    <col min="2817" max="2817" width="18.42578125" customWidth="1"/>
    <col min="2822" max="2822" width="13" customWidth="1"/>
    <col min="2823" max="2823" width="10.42578125" customWidth="1"/>
    <col min="3073" max="3073" width="18.42578125" customWidth="1"/>
    <col min="3078" max="3078" width="13" customWidth="1"/>
    <col min="3079" max="3079" width="10.42578125" customWidth="1"/>
    <col min="3329" max="3329" width="18.42578125" customWidth="1"/>
    <col min="3334" max="3334" width="13" customWidth="1"/>
    <col min="3335" max="3335" width="10.42578125" customWidth="1"/>
    <col min="3585" max="3585" width="18.42578125" customWidth="1"/>
    <col min="3590" max="3590" width="13" customWidth="1"/>
    <col min="3591" max="3591" width="10.42578125" customWidth="1"/>
    <col min="3841" max="3841" width="18.42578125" customWidth="1"/>
    <col min="3846" max="3846" width="13" customWidth="1"/>
    <col min="3847" max="3847" width="10.42578125" customWidth="1"/>
    <col min="4097" max="4097" width="18.42578125" customWidth="1"/>
    <col min="4102" max="4102" width="13" customWidth="1"/>
    <col min="4103" max="4103" width="10.42578125" customWidth="1"/>
    <col min="4353" max="4353" width="18.42578125" customWidth="1"/>
    <col min="4358" max="4358" width="13" customWidth="1"/>
    <col min="4359" max="4359" width="10.42578125" customWidth="1"/>
    <col min="4609" max="4609" width="18.42578125" customWidth="1"/>
    <col min="4614" max="4614" width="13" customWidth="1"/>
    <col min="4615" max="4615" width="10.42578125" customWidth="1"/>
    <col min="4865" max="4865" width="18.42578125" customWidth="1"/>
    <col min="4870" max="4870" width="13" customWidth="1"/>
    <col min="4871" max="4871" width="10.42578125" customWidth="1"/>
    <col min="5121" max="5121" width="18.42578125" customWidth="1"/>
    <col min="5126" max="5126" width="13" customWidth="1"/>
    <col min="5127" max="5127" width="10.42578125" customWidth="1"/>
    <col min="5377" max="5377" width="18.42578125" customWidth="1"/>
    <col min="5382" max="5382" width="13" customWidth="1"/>
    <col min="5383" max="5383" width="10.42578125" customWidth="1"/>
    <col min="5633" max="5633" width="18.42578125" customWidth="1"/>
    <col min="5638" max="5638" width="13" customWidth="1"/>
    <col min="5639" max="5639" width="10.42578125" customWidth="1"/>
    <col min="5889" max="5889" width="18.42578125" customWidth="1"/>
    <col min="5894" max="5894" width="13" customWidth="1"/>
    <col min="5895" max="5895" width="10.42578125" customWidth="1"/>
    <col min="6145" max="6145" width="18.42578125" customWidth="1"/>
    <col min="6150" max="6150" width="13" customWidth="1"/>
    <col min="6151" max="6151" width="10.42578125" customWidth="1"/>
    <col min="6401" max="6401" width="18.42578125" customWidth="1"/>
    <col min="6406" max="6406" width="13" customWidth="1"/>
    <col min="6407" max="6407" width="10.42578125" customWidth="1"/>
    <col min="6657" max="6657" width="18.42578125" customWidth="1"/>
    <col min="6662" max="6662" width="13" customWidth="1"/>
    <col min="6663" max="6663" width="10.42578125" customWidth="1"/>
    <col min="6913" max="6913" width="18.42578125" customWidth="1"/>
    <col min="6918" max="6918" width="13" customWidth="1"/>
    <col min="6919" max="6919" width="10.42578125" customWidth="1"/>
    <col min="7169" max="7169" width="18.42578125" customWidth="1"/>
    <col min="7174" max="7174" width="13" customWidth="1"/>
    <col min="7175" max="7175" width="10.42578125" customWidth="1"/>
    <col min="7425" max="7425" width="18.42578125" customWidth="1"/>
    <col min="7430" max="7430" width="13" customWidth="1"/>
    <col min="7431" max="7431" width="10.42578125" customWidth="1"/>
    <col min="7681" max="7681" width="18.42578125" customWidth="1"/>
    <col min="7686" max="7686" width="13" customWidth="1"/>
    <col min="7687" max="7687" width="10.42578125" customWidth="1"/>
    <col min="7937" max="7937" width="18.42578125" customWidth="1"/>
    <col min="7942" max="7942" width="13" customWidth="1"/>
    <col min="7943" max="7943" width="10.42578125" customWidth="1"/>
    <col min="8193" max="8193" width="18.42578125" customWidth="1"/>
    <col min="8198" max="8198" width="13" customWidth="1"/>
    <col min="8199" max="8199" width="10.42578125" customWidth="1"/>
    <col min="8449" max="8449" width="18.42578125" customWidth="1"/>
    <col min="8454" max="8454" width="13" customWidth="1"/>
    <col min="8455" max="8455" width="10.42578125" customWidth="1"/>
    <col min="8705" max="8705" width="18.42578125" customWidth="1"/>
    <col min="8710" max="8710" width="13" customWidth="1"/>
    <col min="8711" max="8711" width="10.42578125" customWidth="1"/>
    <col min="8961" max="8961" width="18.42578125" customWidth="1"/>
    <col min="8966" max="8966" width="13" customWidth="1"/>
    <col min="8967" max="8967" width="10.42578125" customWidth="1"/>
    <col min="9217" max="9217" width="18.42578125" customWidth="1"/>
    <col min="9222" max="9222" width="13" customWidth="1"/>
    <col min="9223" max="9223" width="10.42578125" customWidth="1"/>
    <col min="9473" max="9473" width="18.42578125" customWidth="1"/>
    <col min="9478" max="9478" width="13" customWidth="1"/>
    <col min="9479" max="9479" width="10.42578125" customWidth="1"/>
    <col min="9729" max="9729" width="18.42578125" customWidth="1"/>
    <col min="9734" max="9734" width="13" customWidth="1"/>
    <col min="9735" max="9735" width="10.42578125" customWidth="1"/>
    <col min="9985" max="9985" width="18.42578125" customWidth="1"/>
    <col min="9990" max="9990" width="13" customWidth="1"/>
    <col min="9991" max="9991" width="10.42578125" customWidth="1"/>
    <col min="10241" max="10241" width="18.42578125" customWidth="1"/>
    <col min="10246" max="10246" width="13" customWidth="1"/>
    <col min="10247" max="10247" width="10.42578125" customWidth="1"/>
    <col min="10497" max="10497" width="18.42578125" customWidth="1"/>
    <col min="10502" max="10502" width="13" customWidth="1"/>
    <col min="10503" max="10503" width="10.42578125" customWidth="1"/>
    <col min="10753" max="10753" width="18.42578125" customWidth="1"/>
    <col min="10758" max="10758" width="13" customWidth="1"/>
    <col min="10759" max="10759" width="10.42578125" customWidth="1"/>
    <col min="11009" max="11009" width="18.42578125" customWidth="1"/>
    <col min="11014" max="11014" width="13" customWidth="1"/>
    <col min="11015" max="11015" width="10.42578125" customWidth="1"/>
    <col min="11265" max="11265" width="18.42578125" customWidth="1"/>
    <col min="11270" max="11270" width="13" customWidth="1"/>
    <col min="11271" max="11271" width="10.42578125" customWidth="1"/>
    <col min="11521" max="11521" width="18.42578125" customWidth="1"/>
    <col min="11526" max="11526" width="13" customWidth="1"/>
    <col min="11527" max="11527" width="10.42578125" customWidth="1"/>
    <col min="11777" max="11777" width="18.42578125" customWidth="1"/>
    <col min="11782" max="11782" width="13" customWidth="1"/>
    <col min="11783" max="11783" width="10.42578125" customWidth="1"/>
    <col min="12033" max="12033" width="18.42578125" customWidth="1"/>
    <col min="12038" max="12038" width="13" customWidth="1"/>
    <col min="12039" max="12039" width="10.42578125" customWidth="1"/>
    <col min="12289" max="12289" width="18.42578125" customWidth="1"/>
    <col min="12294" max="12294" width="13" customWidth="1"/>
    <col min="12295" max="12295" width="10.42578125" customWidth="1"/>
    <col min="12545" max="12545" width="18.42578125" customWidth="1"/>
    <col min="12550" max="12550" width="13" customWidth="1"/>
    <col min="12551" max="12551" width="10.42578125" customWidth="1"/>
    <col min="12801" max="12801" width="18.42578125" customWidth="1"/>
    <col min="12806" max="12806" width="13" customWidth="1"/>
    <col min="12807" max="12807" width="10.42578125" customWidth="1"/>
    <col min="13057" max="13057" width="18.42578125" customWidth="1"/>
    <col min="13062" max="13062" width="13" customWidth="1"/>
    <col min="13063" max="13063" width="10.42578125" customWidth="1"/>
    <col min="13313" max="13313" width="18.42578125" customWidth="1"/>
    <col min="13318" max="13318" width="13" customWidth="1"/>
    <col min="13319" max="13319" width="10.42578125" customWidth="1"/>
    <col min="13569" max="13569" width="18.42578125" customWidth="1"/>
    <col min="13574" max="13574" width="13" customWidth="1"/>
    <col min="13575" max="13575" width="10.42578125" customWidth="1"/>
    <col min="13825" max="13825" width="18.42578125" customWidth="1"/>
    <col min="13830" max="13830" width="13" customWidth="1"/>
    <col min="13831" max="13831" width="10.42578125" customWidth="1"/>
    <col min="14081" max="14081" width="18.42578125" customWidth="1"/>
    <col min="14086" max="14086" width="13" customWidth="1"/>
    <col min="14087" max="14087" width="10.42578125" customWidth="1"/>
    <col min="14337" max="14337" width="18.42578125" customWidth="1"/>
    <col min="14342" max="14342" width="13" customWidth="1"/>
    <col min="14343" max="14343" width="10.42578125" customWidth="1"/>
    <col min="14593" max="14593" width="18.42578125" customWidth="1"/>
    <col min="14598" max="14598" width="13" customWidth="1"/>
    <col min="14599" max="14599" width="10.42578125" customWidth="1"/>
    <col min="14849" max="14849" width="18.42578125" customWidth="1"/>
    <col min="14854" max="14854" width="13" customWidth="1"/>
    <col min="14855" max="14855" width="10.42578125" customWidth="1"/>
    <col min="15105" max="15105" width="18.42578125" customWidth="1"/>
    <col min="15110" max="15110" width="13" customWidth="1"/>
    <col min="15111" max="15111" width="10.42578125" customWidth="1"/>
    <col min="15361" max="15361" width="18.42578125" customWidth="1"/>
    <col min="15366" max="15366" width="13" customWidth="1"/>
    <col min="15367" max="15367" width="10.42578125" customWidth="1"/>
    <col min="15617" max="15617" width="18.42578125" customWidth="1"/>
    <col min="15622" max="15622" width="13" customWidth="1"/>
    <col min="15623" max="15623" width="10.42578125" customWidth="1"/>
    <col min="15873" max="15873" width="18.42578125" customWidth="1"/>
    <col min="15878" max="15878" width="13" customWidth="1"/>
    <col min="15879" max="15879" width="10.42578125" customWidth="1"/>
    <col min="16129" max="16129" width="18.42578125" customWidth="1"/>
    <col min="16134" max="16134" width="13" customWidth="1"/>
    <col min="16135" max="16135" width="10.42578125" customWidth="1"/>
  </cols>
  <sheetData>
    <row r="1" spans="1:7" x14ac:dyDescent="0.25">
      <c r="A1" s="3" t="s">
        <v>0</v>
      </c>
    </row>
    <row r="2" spans="1:7" x14ac:dyDescent="0.25">
      <c r="A2" s="20"/>
    </row>
    <row r="3" spans="1:7" ht="38.25" x14ac:dyDescent="0.25">
      <c r="A3" s="21" t="s">
        <v>34</v>
      </c>
      <c r="B3" s="21" t="s">
        <v>58</v>
      </c>
      <c r="C3" s="22" t="s">
        <v>29</v>
      </c>
      <c r="D3" s="22" t="s">
        <v>30</v>
      </c>
      <c r="E3" s="23" t="s">
        <v>31</v>
      </c>
      <c r="F3" s="24" t="s">
        <v>59</v>
      </c>
      <c r="G3" s="25" t="s">
        <v>60</v>
      </c>
    </row>
    <row r="4" spans="1:7" x14ac:dyDescent="0.25">
      <c r="A4" s="60" t="s">
        <v>36</v>
      </c>
      <c r="B4" s="34" t="s">
        <v>39</v>
      </c>
      <c r="C4" s="10">
        <v>336</v>
      </c>
      <c r="D4" s="10">
        <f>E4-C4</f>
        <v>11</v>
      </c>
      <c r="E4" s="10">
        <v>347</v>
      </c>
      <c r="F4" s="48">
        <v>0.96829971181555996</v>
      </c>
      <c r="G4" s="53">
        <f>100%-F4</f>
        <v>3.170028818444004E-2</v>
      </c>
    </row>
    <row r="5" spans="1:7" x14ac:dyDescent="0.25">
      <c r="A5" s="60"/>
      <c r="B5" s="35" t="s">
        <v>40</v>
      </c>
      <c r="C5" s="10">
        <v>121</v>
      </c>
      <c r="D5" s="10">
        <f t="shared" ref="D5:D24" si="0">E5-C5</f>
        <v>81</v>
      </c>
      <c r="E5" s="10">
        <v>202</v>
      </c>
      <c r="F5" s="48">
        <v>0.59900990099009999</v>
      </c>
      <c r="G5" s="53">
        <f t="shared" ref="G5:G26" si="1">100%-F5</f>
        <v>0.40099009900990001</v>
      </c>
    </row>
    <row r="6" spans="1:7" x14ac:dyDescent="0.25">
      <c r="A6" s="60"/>
      <c r="B6" s="35" t="s">
        <v>41</v>
      </c>
      <c r="C6" s="10">
        <v>235</v>
      </c>
      <c r="D6" s="10">
        <f t="shared" si="0"/>
        <v>31</v>
      </c>
      <c r="E6" s="10">
        <v>266</v>
      </c>
      <c r="F6" s="48">
        <v>0.88345864661654006</v>
      </c>
      <c r="G6" s="53">
        <f t="shared" si="1"/>
        <v>0.11654135338345994</v>
      </c>
    </row>
    <row r="7" spans="1:7" x14ac:dyDescent="0.25">
      <c r="A7" s="60"/>
      <c r="B7" s="31" t="s">
        <v>9</v>
      </c>
      <c r="C7" s="14">
        <f>SUM(C4:C6)</f>
        <v>692</v>
      </c>
      <c r="D7" s="14">
        <f>SUM(D4:D6)</f>
        <v>123</v>
      </c>
      <c r="E7" s="14">
        <f>SUM(E4:E6)</f>
        <v>815</v>
      </c>
      <c r="F7" s="49">
        <v>0.84907975460122997</v>
      </c>
      <c r="G7" s="54">
        <f t="shared" si="1"/>
        <v>0.15092024539877003</v>
      </c>
    </row>
    <row r="8" spans="1:7" x14ac:dyDescent="0.25">
      <c r="A8" s="60" t="s">
        <v>37</v>
      </c>
      <c r="B8" s="35" t="s">
        <v>42</v>
      </c>
      <c r="C8" s="10">
        <v>214</v>
      </c>
      <c r="D8" s="10">
        <f t="shared" si="0"/>
        <v>12</v>
      </c>
      <c r="E8" s="10">
        <v>226</v>
      </c>
      <c r="F8" s="48">
        <v>0.94690265486726</v>
      </c>
      <c r="G8" s="53">
        <f t="shared" si="1"/>
        <v>5.3097345132740004E-2</v>
      </c>
    </row>
    <row r="9" spans="1:7" x14ac:dyDescent="0.25">
      <c r="A9" s="60"/>
      <c r="B9" s="35" t="s">
        <v>43</v>
      </c>
      <c r="C9" s="10">
        <v>95</v>
      </c>
      <c r="D9" s="10">
        <f t="shared" si="0"/>
        <v>7</v>
      </c>
      <c r="E9" s="10">
        <v>102</v>
      </c>
      <c r="F9" s="48">
        <v>0.93137254901960997</v>
      </c>
      <c r="G9" s="53">
        <f t="shared" si="1"/>
        <v>6.8627450980390026E-2</v>
      </c>
    </row>
    <row r="10" spans="1:7" x14ac:dyDescent="0.25">
      <c r="A10" s="60"/>
      <c r="B10" s="35" t="s">
        <v>44</v>
      </c>
      <c r="C10" s="10">
        <v>101</v>
      </c>
      <c r="D10" s="10">
        <f t="shared" si="0"/>
        <v>12</v>
      </c>
      <c r="E10" s="10">
        <v>113</v>
      </c>
      <c r="F10" s="48">
        <v>0.89380530973451</v>
      </c>
      <c r="G10" s="53">
        <f t="shared" si="1"/>
        <v>0.10619469026549</v>
      </c>
    </row>
    <row r="11" spans="1:7" x14ac:dyDescent="0.25">
      <c r="A11" s="60"/>
      <c r="B11" s="35" t="s">
        <v>45</v>
      </c>
      <c r="C11" s="10">
        <v>104</v>
      </c>
      <c r="D11" s="10">
        <f t="shared" si="0"/>
        <v>11</v>
      </c>
      <c r="E11" s="10">
        <v>115</v>
      </c>
      <c r="F11" s="48">
        <v>0.90434782608695996</v>
      </c>
      <c r="G11" s="53">
        <f t="shared" si="1"/>
        <v>9.5652173913040039E-2</v>
      </c>
    </row>
    <row r="12" spans="1:7" x14ac:dyDescent="0.25">
      <c r="A12" s="60"/>
      <c r="B12" s="31" t="s">
        <v>14</v>
      </c>
      <c r="C12" s="14">
        <f>SUM(C8:C11)</f>
        <v>514</v>
      </c>
      <c r="D12" s="14">
        <f>SUM(D8:D11)</f>
        <v>42</v>
      </c>
      <c r="E12" s="14">
        <f>SUM(E8:E11)</f>
        <v>556</v>
      </c>
      <c r="F12" s="49">
        <v>0.92446043165467995</v>
      </c>
      <c r="G12" s="54">
        <f t="shared" si="1"/>
        <v>7.5539568345320052E-2</v>
      </c>
    </row>
    <row r="13" spans="1:7" x14ac:dyDescent="0.25">
      <c r="A13" s="60" t="s">
        <v>38</v>
      </c>
      <c r="B13" s="35" t="s">
        <v>46</v>
      </c>
      <c r="C13" s="10">
        <v>8</v>
      </c>
      <c r="D13" s="10">
        <f t="shared" si="0"/>
        <v>0</v>
      </c>
      <c r="E13" s="10">
        <v>8</v>
      </c>
      <c r="F13" s="48">
        <v>1</v>
      </c>
      <c r="G13" s="53">
        <f t="shared" si="1"/>
        <v>0</v>
      </c>
    </row>
    <row r="14" spans="1:7" x14ac:dyDescent="0.25">
      <c r="A14" s="60"/>
      <c r="B14" s="35" t="s">
        <v>57</v>
      </c>
      <c r="C14" s="10">
        <v>0</v>
      </c>
      <c r="D14" s="10">
        <f t="shared" si="0"/>
        <v>0</v>
      </c>
      <c r="E14" s="10">
        <v>0</v>
      </c>
      <c r="F14" s="50" t="s">
        <v>87</v>
      </c>
      <c r="G14" s="50" t="s">
        <v>87</v>
      </c>
    </row>
    <row r="15" spans="1:7" x14ac:dyDescent="0.25">
      <c r="A15" s="60"/>
      <c r="B15" s="35" t="s">
        <v>47</v>
      </c>
      <c r="C15" s="10">
        <v>32</v>
      </c>
      <c r="D15" s="10">
        <f t="shared" si="0"/>
        <v>2</v>
      </c>
      <c r="E15" s="10">
        <v>34</v>
      </c>
      <c r="F15" s="48">
        <v>0.94117647058824006</v>
      </c>
      <c r="G15" s="53">
        <f t="shared" si="1"/>
        <v>5.8823529411759945E-2</v>
      </c>
    </row>
    <row r="16" spans="1:7" x14ac:dyDescent="0.25">
      <c r="A16" s="60"/>
      <c r="B16" s="35" t="s">
        <v>48</v>
      </c>
      <c r="C16" s="10">
        <v>38</v>
      </c>
      <c r="D16" s="10">
        <f t="shared" si="0"/>
        <v>3</v>
      </c>
      <c r="E16" s="10">
        <v>41</v>
      </c>
      <c r="F16" s="48">
        <v>0.92682926829267998</v>
      </c>
      <c r="G16" s="53">
        <f t="shared" si="1"/>
        <v>7.3170731707320025E-2</v>
      </c>
    </row>
    <row r="17" spans="1:7" x14ac:dyDescent="0.25">
      <c r="A17" s="60"/>
      <c r="B17" s="35" t="s">
        <v>49</v>
      </c>
      <c r="C17" s="10">
        <v>45</v>
      </c>
      <c r="D17" s="10">
        <f t="shared" si="0"/>
        <v>2</v>
      </c>
      <c r="E17" s="10">
        <v>47</v>
      </c>
      <c r="F17" s="48">
        <v>0.95744680851064001</v>
      </c>
      <c r="G17" s="53">
        <f t="shared" si="1"/>
        <v>4.2553191489359987E-2</v>
      </c>
    </row>
    <row r="18" spans="1:7" x14ac:dyDescent="0.25">
      <c r="A18" s="60"/>
      <c r="B18" s="35" t="s">
        <v>50</v>
      </c>
      <c r="C18" s="10">
        <v>26</v>
      </c>
      <c r="D18" s="10">
        <f t="shared" si="0"/>
        <v>3</v>
      </c>
      <c r="E18" s="10">
        <v>29</v>
      </c>
      <c r="F18" s="48">
        <v>0.89655172413793005</v>
      </c>
      <c r="G18" s="53">
        <f t="shared" si="1"/>
        <v>0.10344827586206995</v>
      </c>
    </row>
    <row r="19" spans="1:7" x14ac:dyDescent="0.25">
      <c r="A19" s="60"/>
      <c r="B19" s="35" t="s">
        <v>51</v>
      </c>
      <c r="C19" s="10">
        <v>56</v>
      </c>
      <c r="D19" s="10">
        <f t="shared" si="0"/>
        <v>10</v>
      </c>
      <c r="E19" s="10">
        <v>66</v>
      </c>
      <c r="F19" s="48">
        <v>0.84848484848484995</v>
      </c>
      <c r="G19" s="53">
        <f t="shared" si="1"/>
        <v>0.15151515151515005</v>
      </c>
    </row>
    <row r="20" spans="1:7" x14ac:dyDescent="0.25">
      <c r="A20" s="60"/>
      <c r="B20" s="35" t="s">
        <v>52</v>
      </c>
      <c r="C20" s="10">
        <v>8</v>
      </c>
      <c r="D20" s="10">
        <f t="shared" si="0"/>
        <v>0</v>
      </c>
      <c r="E20" s="10">
        <v>8</v>
      </c>
      <c r="F20" s="48">
        <v>1</v>
      </c>
      <c r="G20" s="50" t="s">
        <v>87</v>
      </c>
    </row>
    <row r="21" spans="1:7" x14ac:dyDescent="0.25">
      <c r="A21" s="60"/>
      <c r="B21" s="35" t="s">
        <v>53</v>
      </c>
      <c r="C21" s="10">
        <v>71</v>
      </c>
      <c r="D21" s="10">
        <f t="shared" si="0"/>
        <v>10</v>
      </c>
      <c r="E21" s="10">
        <v>81</v>
      </c>
      <c r="F21" s="48">
        <v>0.87654320987654</v>
      </c>
      <c r="G21" s="53">
        <f t="shared" si="1"/>
        <v>0.12345679012346</v>
      </c>
    </row>
    <row r="22" spans="1:7" x14ac:dyDescent="0.25">
      <c r="A22" s="60"/>
      <c r="B22" s="35" t="s">
        <v>54</v>
      </c>
      <c r="C22" s="10">
        <v>3</v>
      </c>
      <c r="D22" s="10">
        <f t="shared" si="0"/>
        <v>1</v>
      </c>
      <c r="E22" s="10">
        <v>4</v>
      </c>
      <c r="F22" s="48">
        <v>0.75</v>
      </c>
      <c r="G22" s="53">
        <f t="shared" si="1"/>
        <v>0.25</v>
      </c>
    </row>
    <row r="23" spans="1:7" x14ac:dyDescent="0.25">
      <c r="A23" s="60"/>
      <c r="B23" s="35" t="s">
        <v>55</v>
      </c>
      <c r="C23" s="10">
        <v>18</v>
      </c>
      <c r="D23" s="10">
        <f t="shared" si="0"/>
        <v>2</v>
      </c>
      <c r="E23" s="10">
        <v>20</v>
      </c>
      <c r="F23" s="48">
        <v>0.9</v>
      </c>
      <c r="G23" s="53">
        <f t="shared" si="1"/>
        <v>9.9999999999999978E-2</v>
      </c>
    </row>
    <row r="24" spans="1:7" x14ac:dyDescent="0.25">
      <c r="A24" s="60"/>
      <c r="B24" s="35" t="s">
        <v>56</v>
      </c>
      <c r="C24" s="10">
        <v>42</v>
      </c>
      <c r="D24" s="10">
        <f t="shared" si="0"/>
        <v>8</v>
      </c>
      <c r="E24" s="10">
        <v>50</v>
      </c>
      <c r="F24" s="48">
        <v>0.84</v>
      </c>
      <c r="G24" s="53">
        <f t="shared" si="1"/>
        <v>0.16000000000000003</v>
      </c>
    </row>
    <row r="25" spans="1:7" x14ac:dyDescent="0.25">
      <c r="A25" s="60"/>
      <c r="B25" s="31" t="s">
        <v>26</v>
      </c>
      <c r="C25" s="14">
        <f>SUM(C13:C24)</f>
        <v>347</v>
      </c>
      <c r="D25" s="14">
        <f>SUM(D13:D24)</f>
        <v>41</v>
      </c>
      <c r="E25" s="14">
        <f>SUM(E13:E24)</f>
        <v>388</v>
      </c>
      <c r="F25" s="49">
        <v>0.89432989690721998</v>
      </c>
      <c r="G25" s="54">
        <f t="shared" si="1"/>
        <v>0.10567010309278002</v>
      </c>
    </row>
    <row r="26" spans="1:7" x14ac:dyDescent="0.25">
      <c r="A26" s="13" t="s">
        <v>27</v>
      </c>
      <c r="B26" s="13" t="s">
        <v>28</v>
      </c>
      <c r="C26" s="14">
        <f>SUM(C7,C12,C25)</f>
        <v>1553</v>
      </c>
      <c r="D26" s="14">
        <f>SUM(D7,D12,D25)</f>
        <v>206</v>
      </c>
      <c r="E26" s="14">
        <f>SUM(E7,E12,E25)</f>
        <v>1759</v>
      </c>
      <c r="F26" s="49">
        <v>0.88288800454803995</v>
      </c>
      <c r="G26" s="54">
        <f t="shared" si="1"/>
        <v>0.11711199545196005</v>
      </c>
    </row>
  </sheetData>
  <mergeCells count="3">
    <mergeCell ref="A4:A7"/>
    <mergeCell ref="A8:A12"/>
    <mergeCell ref="A13:A25"/>
  </mergeCells>
  <pageMargins left="0.7" right="0.7" top="0.75" bottom="0.75" header="0.3" footer="0.3"/>
  <ignoredErrors>
    <ignoredError sqref="D12 D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1481-CD5A-406C-9604-E2391A1303CD}">
  <dimension ref="A21:A24"/>
  <sheetViews>
    <sheetView workbookViewId="0">
      <selection activeCell="D27" sqref="D27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tabSelected="1" workbookViewId="0">
      <selection activeCell="C13" sqref="C13:J24"/>
    </sheetView>
  </sheetViews>
  <sheetFormatPr defaultRowHeight="15" x14ac:dyDescent="0.25"/>
  <cols>
    <col min="1" max="1" width="12.7109375" customWidth="1"/>
    <col min="3" max="3" width="15.5703125" customWidth="1"/>
    <col min="4" max="4" width="15.28515625" customWidth="1"/>
    <col min="5" max="5" width="16" customWidth="1"/>
    <col min="6" max="6" width="15.7109375" customWidth="1"/>
    <col min="7" max="7" width="15.140625" customWidth="1"/>
    <col min="8" max="8" width="14.7109375" customWidth="1"/>
    <col min="9" max="9" width="15.85546875" customWidth="1"/>
    <col min="10" max="10" width="14.7109375" customWidth="1"/>
    <col min="11" max="12" width="4.7109375" customWidth="1"/>
    <col min="13" max="15" width="4.5703125" bestFit="1" customWidth="1"/>
    <col min="259" max="259" width="12.7109375" customWidth="1"/>
    <col min="261" max="261" width="11.5703125" customWidth="1"/>
    <col min="262" max="262" width="14.7109375" customWidth="1"/>
    <col min="263" max="263" width="15.140625" customWidth="1"/>
    <col min="264" max="264" width="15.7109375" customWidth="1"/>
    <col min="265" max="265" width="16" customWidth="1"/>
    <col min="266" max="266" width="13.7109375" customWidth="1"/>
    <col min="267" max="267" width="11.28515625" customWidth="1"/>
    <col min="268" max="268" width="4.7109375" customWidth="1"/>
    <col min="269" max="271" width="4.5703125" bestFit="1" customWidth="1"/>
    <col min="515" max="515" width="12.7109375" customWidth="1"/>
    <col min="517" max="517" width="11.5703125" customWidth="1"/>
    <col min="518" max="518" width="14.7109375" customWidth="1"/>
    <col min="519" max="519" width="15.140625" customWidth="1"/>
    <col min="520" max="520" width="15.7109375" customWidth="1"/>
    <col min="521" max="521" width="16" customWidth="1"/>
    <col min="522" max="522" width="13.7109375" customWidth="1"/>
    <col min="523" max="523" width="11.28515625" customWidth="1"/>
    <col min="524" max="524" width="4.7109375" customWidth="1"/>
    <col min="525" max="527" width="4.5703125" bestFit="1" customWidth="1"/>
    <col min="771" max="771" width="12.7109375" customWidth="1"/>
    <col min="773" max="773" width="11.5703125" customWidth="1"/>
    <col min="774" max="774" width="14.7109375" customWidth="1"/>
    <col min="775" max="775" width="15.140625" customWidth="1"/>
    <col min="776" max="776" width="15.7109375" customWidth="1"/>
    <col min="777" max="777" width="16" customWidth="1"/>
    <col min="778" max="778" width="13.7109375" customWidth="1"/>
    <col min="779" max="779" width="11.28515625" customWidth="1"/>
    <col min="780" max="780" width="4.7109375" customWidth="1"/>
    <col min="781" max="783" width="4.5703125" bestFit="1" customWidth="1"/>
    <col min="1027" max="1027" width="12.7109375" customWidth="1"/>
    <col min="1029" max="1029" width="11.5703125" customWidth="1"/>
    <col min="1030" max="1030" width="14.7109375" customWidth="1"/>
    <col min="1031" max="1031" width="15.140625" customWidth="1"/>
    <col min="1032" max="1032" width="15.7109375" customWidth="1"/>
    <col min="1033" max="1033" width="16" customWidth="1"/>
    <col min="1034" max="1034" width="13.7109375" customWidth="1"/>
    <col min="1035" max="1035" width="11.28515625" customWidth="1"/>
    <col min="1036" max="1036" width="4.7109375" customWidth="1"/>
    <col min="1037" max="1039" width="4.5703125" bestFit="1" customWidth="1"/>
    <col min="1283" max="1283" width="12.7109375" customWidth="1"/>
    <col min="1285" max="1285" width="11.5703125" customWidth="1"/>
    <col min="1286" max="1286" width="14.7109375" customWidth="1"/>
    <col min="1287" max="1287" width="15.140625" customWidth="1"/>
    <col min="1288" max="1288" width="15.7109375" customWidth="1"/>
    <col min="1289" max="1289" width="16" customWidth="1"/>
    <col min="1290" max="1290" width="13.7109375" customWidth="1"/>
    <col min="1291" max="1291" width="11.28515625" customWidth="1"/>
    <col min="1292" max="1292" width="4.7109375" customWidth="1"/>
    <col min="1293" max="1295" width="4.5703125" bestFit="1" customWidth="1"/>
    <col min="1539" max="1539" width="12.7109375" customWidth="1"/>
    <col min="1541" max="1541" width="11.5703125" customWidth="1"/>
    <col min="1542" max="1542" width="14.7109375" customWidth="1"/>
    <col min="1543" max="1543" width="15.140625" customWidth="1"/>
    <col min="1544" max="1544" width="15.7109375" customWidth="1"/>
    <col min="1545" max="1545" width="16" customWidth="1"/>
    <col min="1546" max="1546" width="13.7109375" customWidth="1"/>
    <col min="1547" max="1547" width="11.28515625" customWidth="1"/>
    <col min="1548" max="1548" width="4.7109375" customWidth="1"/>
    <col min="1549" max="1551" width="4.5703125" bestFit="1" customWidth="1"/>
    <col min="1795" max="1795" width="12.7109375" customWidth="1"/>
    <col min="1797" max="1797" width="11.5703125" customWidth="1"/>
    <col min="1798" max="1798" width="14.7109375" customWidth="1"/>
    <col min="1799" max="1799" width="15.140625" customWidth="1"/>
    <col min="1800" max="1800" width="15.7109375" customWidth="1"/>
    <col min="1801" max="1801" width="16" customWidth="1"/>
    <col min="1802" max="1802" width="13.7109375" customWidth="1"/>
    <col min="1803" max="1803" width="11.28515625" customWidth="1"/>
    <col min="1804" max="1804" width="4.7109375" customWidth="1"/>
    <col min="1805" max="1807" width="4.5703125" bestFit="1" customWidth="1"/>
    <col min="2051" max="2051" width="12.7109375" customWidth="1"/>
    <col min="2053" max="2053" width="11.5703125" customWidth="1"/>
    <col min="2054" max="2054" width="14.7109375" customWidth="1"/>
    <col min="2055" max="2055" width="15.140625" customWidth="1"/>
    <col min="2056" max="2056" width="15.7109375" customWidth="1"/>
    <col min="2057" max="2057" width="16" customWidth="1"/>
    <col min="2058" max="2058" width="13.7109375" customWidth="1"/>
    <col min="2059" max="2059" width="11.28515625" customWidth="1"/>
    <col min="2060" max="2060" width="4.7109375" customWidth="1"/>
    <col min="2061" max="2063" width="4.5703125" bestFit="1" customWidth="1"/>
    <col min="2307" max="2307" width="12.7109375" customWidth="1"/>
    <col min="2309" max="2309" width="11.5703125" customWidth="1"/>
    <col min="2310" max="2310" width="14.7109375" customWidth="1"/>
    <col min="2311" max="2311" width="15.140625" customWidth="1"/>
    <col min="2312" max="2312" width="15.7109375" customWidth="1"/>
    <col min="2313" max="2313" width="16" customWidth="1"/>
    <col min="2314" max="2314" width="13.7109375" customWidth="1"/>
    <col min="2315" max="2315" width="11.28515625" customWidth="1"/>
    <col min="2316" max="2316" width="4.7109375" customWidth="1"/>
    <col min="2317" max="2319" width="4.5703125" bestFit="1" customWidth="1"/>
    <col min="2563" max="2563" width="12.7109375" customWidth="1"/>
    <col min="2565" max="2565" width="11.5703125" customWidth="1"/>
    <col min="2566" max="2566" width="14.7109375" customWidth="1"/>
    <col min="2567" max="2567" width="15.140625" customWidth="1"/>
    <col min="2568" max="2568" width="15.7109375" customWidth="1"/>
    <col min="2569" max="2569" width="16" customWidth="1"/>
    <col min="2570" max="2570" width="13.7109375" customWidth="1"/>
    <col min="2571" max="2571" width="11.28515625" customWidth="1"/>
    <col min="2572" max="2572" width="4.7109375" customWidth="1"/>
    <col min="2573" max="2575" width="4.5703125" bestFit="1" customWidth="1"/>
    <col min="2819" max="2819" width="12.7109375" customWidth="1"/>
    <col min="2821" max="2821" width="11.5703125" customWidth="1"/>
    <col min="2822" max="2822" width="14.7109375" customWidth="1"/>
    <col min="2823" max="2823" width="15.140625" customWidth="1"/>
    <col min="2824" max="2824" width="15.7109375" customWidth="1"/>
    <col min="2825" max="2825" width="16" customWidth="1"/>
    <col min="2826" max="2826" width="13.7109375" customWidth="1"/>
    <col min="2827" max="2827" width="11.28515625" customWidth="1"/>
    <col min="2828" max="2828" width="4.7109375" customWidth="1"/>
    <col min="2829" max="2831" width="4.5703125" bestFit="1" customWidth="1"/>
    <col min="3075" max="3075" width="12.7109375" customWidth="1"/>
    <col min="3077" max="3077" width="11.5703125" customWidth="1"/>
    <col min="3078" max="3078" width="14.7109375" customWidth="1"/>
    <col min="3079" max="3079" width="15.140625" customWidth="1"/>
    <col min="3080" max="3080" width="15.7109375" customWidth="1"/>
    <col min="3081" max="3081" width="16" customWidth="1"/>
    <col min="3082" max="3082" width="13.7109375" customWidth="1"/>
    <col min="3083" max="3083" width="11.28515625" customWidth="1"/>
    <col min="3084" max="3084" width="4.7109375" customWidth="1"/>
    <col min="3085" max="3087" width="4.5703125" bestFit="1" customWidth="1"/>
    <col min="3331" max="3331" width="12.7109375" customWidth="1"/>
    <col min="3333" max="3333" width="11.5703125" customWidth="1"/>
    <col min="3334" max="3334" width="14.7109375" customWidth="1"/>
    <col min="3335" max="3335" width="15.140625" customWidth="1"/>
    <col min="3336" max="3336" width="15.7109375" customWidth="1"/>
    <col min="3337" max="3337" width="16" customWidth="1"/>
    <col min="3338" max="3338" width="13.7109375" customWidth="1"/>
    <col min="3339" max="3339" width="11.28515625" customWidth="1"/>
    <col min="3340" max="3340" width="4.7109375" customWidth="1"/>
    <col min="3341" max="3343" width="4.5703125" bestFit="1" customWidth="1"/>
    <col min="3587" max="3587" width="12.7109375" customWidth="1"/>
    <col min="3589" max="3589" width="11.5703125" customWidth="1"/>
    <col min="3590" max="3590" width="14.7109375" customWidth="1"/>
    <col min="3591" max="3591" width="15.140625" customWidth="1"/>
    <col min="3592" max="3592" width="15.7109375" customWidth="1"/>
    <col min="3593" max="3593" width="16" customWidth="1"/>
    <col min="3594" max="3594" width="13.7109375" customWidth="1"/>
    <col min="3595" max="3595" width="11.28515625" customWidth="1"/>
    <col min="3596" max="3596" width="4.7109375" customWidth="1"/>
    <col min="3597" max="3599" width="4.5703125" bestFit="1" customWidth="1"/>
    <col min="3843" max="3843" width="12.7109375" customWidth="1"/>
    <col min="3845" max="3845" width="11.5703125" customWidth="1"/>
    <col min="3846" max="3846" width="14.7109375" customWidth="1"/>
    <col min="3847" max="3847" width="15.140625" customWidth="1"/>
    <col min="3848" max="3848" width="15.7109375" customWidth="1"/>
    <col min="3849" max="3849" width="16" customWidth="1"/>
    <col min="3850" max="3850" width="13.7109375" customWidth="1"/>
    <col min="3851" max="3851" width="11.28515625" customWidth="1"/>
    <col min="3852" max="3852" width="4.7109375" customWidth="1"/>
    <col min="3853" max="3855" width="4.5703125" bestFit="1" customWidth="1"/>
    <col min="4099" max="4099" width="12.7109375" customWidth="1"/>
    <col min="4101" max="4101" width="11.5703125" customWidth="1"/>
    <col min="4102" max="4102" width="14.7109375" customWidth="1"/>
    <col min="4103" max="4103" width="15.140625" customWidth="1"/>
    <col min="4104" max="4104" width="15.7109375" customWidth="1"/>
    <col min="4105" max="4105" width="16" customWidth="1"/>
    <col min="4106" max="4106" width="13.7109375" customWidth="1"/>
    <col min="4107" max="4107" width="11.28515625" customWidth="1"/>
    <col min="4108" max="4108" width="4.7109375" customWidth="1"/>
    <col min="4109" max="4111" width="4.5703125" bestFit="1" customWidth="1"/>
    <col min="4355" max="4355" width="12.7109375" customWidth="1"/>
    <col min="4357" max="4357" width="11.5703125" customWidth="1"/>
    <col min="4358" max="4358" width="14.7109375" customWidth="1"/>
    <col min="4359" max="4359" width="15.140625" customWidth="1"/>
    <col min="4360" max="4360" width="15.7109375" customWidth="1"/>
    <col min="4361" max="4361" width="16" customWidth="1"/>
    <col min="4362" max="4362" width="13.7109375" customWidth="1"/>
    <col min="4363" max="4363" width="11.28515625" customWidth="1"/>
    <col min="4364" max="4364" width="4.7109375" customWidth="1"/>
    <col min="4365" max="4367" width="4.5703125" bestFit="1" customWidth="1"/>
    <col min="4611" max="4611" width="12.7109375" customWidth="1"/>
    <col min="4613" max="4613" width="11.5703125" customWidth="1"/>
    <col min="4614" max="4614" width="14.7109375" customWidth="1"/>
    <col min="4615" max="4615" width="15.140625" customWidth="1"/>
    <col min="4616" max="4616" width="15.7109375" customWidth="1"/>
    <col min="4617" max="4617" width="16" customWidth="1"/>
    <col min="4618" max="4618" width="13.7109375" customWidth="1"/>
    <col min="4619" max="4619" width="11.28515625" customWidth="1"/>
    <col min="4620" max="4620" width="4.7109375" customWidth="1"/>
    <col min="4621" max="4623" width="4.5703125" bestFit="1" customWidth="1"/>
    <col min="4867" max="4867" width="12.7109375" customWidth="1"/>
    <col min="4869" max="4869" width="11.5703125" customWidth="1"/>
    <col min="4870" max="4870" width="14.7109375" customWidth="1"/>
    <col min="4871" max="4871" width="15.140625" customWidth="1"/>
    <col min="4872" max="4872" width="15.7109375" customWidth="1"/>
    <col min="4873" max="4873" width="16" customWidth="1"/>
    <col min="4874" max="4874" width="13.7109375" customWidth="1"/>
    <col min="4875" max="4875" width="11.28515625" customWidth="1"/>
    <col min="4876" max="4876" width="4.7109375" customWidth="1"/>
    <col min="4877" max="4879" width="4.5703125" bestFit="1" customWidth="1"/>
    <col min="5123" max="5123" width="12.7109375" customWidth="1"/>
    <col min="5125" max="5125" width="11.5703125" customWidth="1"/>
    <col min="5126" max="5126" width="14.7109375" customWidth="1"/>
    <col min="5127" max="5127" width="15.140625" customWidth="1"/>
    <col min="5128" max="5128" width="15.7109375" customWidth="1"/>
    <col min="5129" max="5129" width="16" customWidth="1"/>
    <col min="5130" max="5130" width="13.7109375" customWidth="1"/>
    <col min="5131" max="5131" width="11.28515625" customWidth="1"/>
    <col min="5132" max="5132" width="4.7109375" customWidth="1"/>
    <col min="5133" max="5135" width="4.5703125" bestFit="1" customWidth="1"/>
    <col min="5379" max="5379" width="12.7109375" customWidth="1"/>
    <col min="5381" max="5381" width="11.5703125" customWidth="1"/>
    <col min="5382" max="5382" width="14.7109375" customWidth="1"/>
    <col min="5383" max="5383" width="15.140625" customWidth="1"/>
    <col min="5384" max="5384" width="15.7109375" customWidth="1"/>
    <col min="5385" max="5385" width="16" customWidth="1"/>
    <col min="5386" max="5386" width="13.7109375" customWidth="1"/>
    <col min="5387" max="5387" width="11.28515625" customWidth="1"/>
    <col min="5388" max="5388" width="4.7109375" customWidth="1"/>
    <col min="5389" max="5391" width="4.5703125" bestFit="1" customWidth="1"/>
    <col min="5635" max="5635" width="12.7109375" customWidth="1"/>
    <col min="5637" max="5637" width="11.5703125" customWidth="1"/>
    <col min="5638" max="5638" width="14.7109375" customWidth="1"/>
    <col min="5639" max="5639" width="15.140625" customWidth="1"/>
    <col min="5640" max="5640" width="15.7109375" customWidth="1"/>
    <col min="5641" max="5641" width="16" customWidth="1"/>
    <col min="5642" max="5642" width="13.7109375" customWidth="1"/>
    <col min="5643" max="5643" width="11.28515625" customWidth="1"/>
    <col min="5644" max="5644" width="4.7109375" customWidth="1"/>
    <col min="5645" max="5647" width="4.5703125" bestFit="1" customWidth="1"/>
    <col min="5891" max="5891" width="12.7109375" customWidth="1"/>
    <col min="5893" max="5893" width="11.5703125" customWidth="1"/>
    <col min="5894" max="5894" width="14.7109375" customWidth="1"/>
    <col min="5895" max="5895" width="15.140625" customWidth="1"/>
    <col min="5896" max="5896" width="15.7109375" customWidth="1"/>
    <col min="5897" max="5897" width="16" customWidth="1"/>
    <col min="5898" max="5898" width="13.7109375" customWidth="1"/>
    <col min="5899" max="5899" width="11.28515625" customWidth="1"/>
    <col min="5900" max="5900" width="4.7109375" customWidth="1"/>
    <col min="5901" max="5903" width="4.5703125" bestFit="1" customWidth="1"/>
    <col min="6147" max="6147" width="12.7109375" customWidth="1"/>
    <col min="6149" max="6149" width="11.5703125" customWidth="1"/>
    <col min="6150" max="6150" width="14.7109375" customWidth="1"/>
    <col min="6151" max="6151" width="15.140625" customWidth="1"/>
    <col min="6152" max="6152" width="15.7109375" customWidth="1"/>
    <col min="6153" max="6153" width="16" customWidth="1"/>
    <col min="6154" max="6154" width="13.7109375" customWidth="1"/>
    <col min="6155" max="6155" width="11.28515625" customWidth="1"/>
    <col min="6156" max="6156" width="4.7109375" customWidth="1"/>
    <col min="6157" max="6159" width="4.5703125" bestFit="1" customWidth="1"/>
    <col min="6403" max="6403" width="12.7109375" customWidth="1"/>
    <col min="6405" max="6405" width="11.5703125" customWidth="1"/>
    <col min="6406" max="6406" width="14.7109375" customWidth="1"/>
    <col min="6407" max="6407" width="15.140625" customWidth="1"/>
    <col min="6408" max="6408" width="15.7109375" customWidth="1"/>
    <col min="6409" max="6409" width="16" customWidth="1"/>
    <col min="6410" max="6410" width="13.7109375" customWidth="1"/>
    <col min="6411" max="6411" width="11.28515625" customWidth="1"/>
    <col min="6412" max="6412" width="4.7109375" customWidth="1"/>
    <col min="6413" max="6415" width="4.5703125" bestFit="1" customWidth="1"/>
    <col min="6659" max="6659" width="12.7109375" customWidth="1"/>
    <col min="6661" max="6661" width="11.5703125" customWidth="1"/>
    <col min="6662" max="6662" width="14.7109375" customWidth="1"/>
    <col min="6663" max="6663" width="15.140625" customWidth="1"/>
    <col min="6664" max="6664" width="15.7109375" customWidth="1"/>
    <col min="6665" max="6665" width="16" customWidth="1"/>
    <col min="6666" max="6666" width="13.7109375" customWidth="1"/>
    <col min="6667" max="6667" width="11.28515625" customWidth="1"/>
    <col min="6668" max="6668" width="4.7109375" customWidth="1"/>
    <col min="6669" max="6671" width="4.5703125" bestFit="1" customWidth="1"/>
    <col min="6915" max="6915" width="12.7109375" customWidth="1"/>
    <col min="6917" max="6917" width="11.5703125" customWidth="1"/>
    <col min="6918" max="6918" width="14.7109375" customWidth="1"/>
    <col min="6919" max="6919" width="15.140625" customWidth="1"/>
    <col min="6920" max="6920" width="15.7109375" customWidth="1"/>
    <col min="6921" max="6921" width="16" customWidth="1"/>
    <col min="6922" max="6922" width="13.7109375" customWidth="1"/>
    <col min="6923" max="6923" width="11.28515625" customWidth="1"/>
    <col min="6924" max="6924" width="4.7109375" customWidth="1"/>
    <col min="6925" max="6927" width="4.5703125" bestFit="1" customWidth="1"/>
    <col min="7171" max="7171" width="12.7109375" customWidth="1"/>
    <col min="7173" max="7173" width="11.5703125" customWidth="1"/>
    <col min="7174" max="7174" width="14.7109375" customWidth="1"/>
    <col min="7175" max="7175" width="15.140625" customWidth="1"/>
    <col min="7176" max="7176" width="15.7109375" customWidth="1"/>
    <col min="7177" max="7177" width="16" customWidth="1"/>
    <col min="7178" max="7178" width="13.7109375" customWidth="1"/>
    <col min="7179" max="7179" width="11.28515625" customWidth="1"/>
    <col min="7180" max="7180" width="4.7109375" customWidth="1"/>
    <col min="7181" max="7183" width="4.5703125" bestFit="1" customWidth="1"/>
    <col min="7427" max="7427" width="12.7109375" customWidth="1"/>
    <col min="7429" max="7429" width="11.5703125" customWidth="1"/>
    <col min="7430" max="7430" width="14.7109375" customWidth="1"/>
    <col min="7431" max="7431" width="15.140625" customWidth="1"/>
    <col min="7432" max="7432" width="15.7109375" customWidth="1"/>
    <col min="7433" max="7433" width="16" customWidth="1"/>
    <col min="7434" max="7434" width="13.7109375" customWidth="1"/>
    <col min="7435" max="7435" width="11.28515625" customWidth="1"/>
    <col min="7436" max="7436" width="4.7109375" customWidth="1"/>
    <col min="7437" max="7439" width="4.5703125" bestFit="1" customWidth="1"/>
    <col min="7683" max="7683" width="12.7109375" customWidth="1"/>
    <col min="7685" max="7685" width="11.5703125" customWidth="1"/>
    <col min="7686" max="7686" width="14.7109375" customWidth="1"/>
    <col min="7687" max="7687" width="15.140625" customWidth="1"/>
    <col min="7688" max="7688" width="15.7109375" customWidth="1"/>
    <col min="7689" max="7689" width="16" customWidth="1"/>
    <col min="7690" max="7690" width="13.7109375" customWidth="1"/>
    <col min="7691" max="7691" width="11.28515625" customWidth="1"/>
    <col min="7692" max="7692" width="4.7109375" customWidth="1"/>
    <col min="7693" max="7695" width="4.5703125" bestFit="1" customWidth="1"/>
    <col min="7939" max="7939" width="12.7109375" customWidth="1"/>
    <col min="7941" max="7941" width="11.5703125" customWidth="1"/>
    <col min="7942" max="7942" width="14.7109375" customWidth="1"/>
    <col min="7943" max="7943" width="15.140625" customWidth="1"/>
    <col min="7944" max="7944" width="15.7109375" customWidth="1"/>
    <col min="7945" max="7945" width="16" customWidth="1"/>
    <col min="7946" max="7946" width="13.7109375" customWidth="1"/>
    <col min="7947" max="7947" width="11.28515625" customWidth="1"/>
    <col min="7948" max="7948" width="4.7109375" customWidth="1"/>
    <col min="7949" max="7951" width="4.5703125" bestFit="1" customWidth="1"/>
    <col min="8195" max="8195" width="12.7109375" customWidth="1"/>
    <col min="8197" max="8197" width="11.5703125" customWidth="1"/>
    <col min="8198" max="8198" width="14.7109375" customWidth="1"/>
    <col min="8199" max="8199" width="15.140625" customWidth="1"/>
    <col min="8200" max="8200" width="15.7109375" customWidth="1"/>
    <col min="8201" max="8201" width="16" customWidth="1"/>
    <col min="8202" max="8202" width="13.7109375" customWidth="1"/>
    <col min="8203" max="8203" width="11.28515625" customWidth="1"/>
    <col min="8204" max="8204" width="4.7109375" customWidth="1"/>
    <col min="8205" max="8207" width="4.5703125" bestFit="1" customWidth="1"/>
    <col min="8451" max="8451" width="12.7109375" customWidth="1"/>
    <col min="8453" max="8453" width="11.5703125" customWidth="1"/>
    <col min="8454" max="8454" width="14.7109375" customWidth="1"/>
    <col min="8455" max="8455" width="15.140625" customWidth="1"/>
    <col min="8456" max="8456" width="15.7109375" customWidth="1"/>
    <col min="8457" max="8457" width="16" customWidth="1"/>
    <col min="8458" max="8458" width="13.7109375" customWidth="1"/>
    <col min="8459" max="8459" width="11.28515625" customWidth="1"/>
    <col min="8460" max="8460" width="4.7109375" customWidth="1"/>
    <col min="8461" max="8463" width="4.5703125" bestFit="1" customWidth="1"/>
    <col min="8707" max="8707" width="12.7109375" customWidth="1"/>
    <col min="8709" max="8709" width="11.5703125" customWidth="1"/>
    <col min="8710" max="8710" width="14.7109375" customWidth="1"/>
    <col min="8711" max="8711" width="15.140625" customWidth="1"/>
    <col min="8712" max="8712" width="15.7109375" customWidth="1"/>
    <col min="8713" max="8713" width="16" customWidth="1"/>
    <col min="8714" max="8714" width="13.7109375" customWidth="1"/>
    <col min="8715" max="8715" width="11.28515625" customWidth="1"/>
    <col min="8716" max="8716" width="4.7109375" customWidth="1"/>
    <col min="8717" max="8719" width="4.5703125" bestFit="1" customWidth="1"/>
    <col min="8963" max="8963" width="12.7109375" customWidth="1"/>
    <col min="8965" max="8965" width="11.5703125" customWidth="1"/>
    <col min="8966" max="8966" width="14.7109375" customWidth="1"/>
    <col min="8967" max="8967" width="15.140625" customWidth="1"/>
    <col min="8968" max="8968" width="15.7109375" customWidth="1"/>
    <col min="8969" max="8969" width="16" customWidth="1"/>
    <col min="8970" max="8970" width="13.7109375" customWidth="1"/>
    <col min="8971" max="8971" width="11.28515625" customWidth="1"/>
    <col min="8972" max="8972" width="4.7109375" customWidth="1"/>
    <col min="8973" max="8975" width="4.5703125" bestFit="1" customWidth="1"/>
    <col min="9219" max="9219" width="12.7109375" customWidth="1"/>
    <col min="9221" max="9221" width="11.5703125" customWidth="1"/>
    <col min="9222" max="9222" width="14.7109375" customWidth="1"/>
    <col min="9223" max="9223" width="15.140625" customWidth="1"/>
    <col min="9224" max="9224" width="15.7109375" customWidth="1"/>
    <col min="9225" max="9225" width="16" customWidth="1"/>
    <col min="9226" max="9226" width="13.7109375" customWidth="1"/>
    <col min="9227" max="9227" width="11.28515625" customWidth="1"/>
    <col min="9228" max="9228" width="4.7109375" customWidth="1"/>
    <col min="9229" max="9231" width="4.5703125" bestFit="1" customWidth="1"/>
    <col min="9475" max="9475" width="12.7109375" customWidth="1"/>
    <col min="9477" max="9477" width="11.5703125" customWidth="1"/>
    <col min="9478" max="9478" width="14.7109375" customWidth="1"/>
    <col min="9479" max="9479" width="15.140625" customWidth="1"/>
    <col min="9480" max="9480" width="15.7109375" customWidth="1"/>
    <col min="9481" max="9481" width="16" customWidth="1"/>
    <col min="9482" max="9482" width="13.7109375" customWidth="1"/>
    <col min="9483" max="9483" width="11.28515625" customWidth="1"/>
    <col min="9484" max="9484" width="4.7109375" customWidth="1"/>
    <col min="9485" max="9487" width="4.5703125" bestFit="1" customWidth="1"/>
    <col min="9731" max="9731" width="12.7109375" customWidth="1"/>
    <col min="9733" max="9733" width="11.5703125" customWidth="1"/>
    <col min="9734" max="9734" width="14.7109375" customWidth="1"/>
    <col min="9735" max="9735" width="15.140625" customWidth="1"/>
    <col min="9736" max="9736" width="15.7109375" customWidth="1"/>
    <col min="9737" max="9737" width="16" customWidth="1"/>
    <col min="9738" max="9738" width="13.7109375" customWidth="1"/>
    <col min="9739" max="9739" width="11.28515625" customWidth="1"/>
    <col min="9740" max="9740" width="4.7109375" customWidth="1"/>
    <col min="9741" max="9743" width="4.5703125" bestFit="1" customWidth="1"/>
    <col min="9987" max="9987" width="12.7109375" customWidth="1"/>
    <col min="9989" max="9989" width="11.5703125" customWidth="1"/>
    <col min="9990" max="9990" width="14.7109375" customWidth="1"/>
    <col min="9991" max="9991" width="15.140625" customWidth="1"/>
    <col min="9992" max="9992" width="15.7109375" customWidth="1"/>
    <col min="9993" max="9993" width="16" customWidth="1"/>
    <col min="9994" max="9994" width="13.7109375" customWidth="1"/>
    <col min="9995" max="9995" width="11.28515625" customWidth="1"/>
    <col min="9996" max="9996" width="4.7109375" customWidth="1"/>
    <col min="9997" max="9999" width="4.5703125" bestFit="1" customWidth="1"/>
    <col min="10243" max="10243" width="12.7109375" customWidth="1"/>
    <col min="10245" max="10245" width="11.5703125" customWidth="1"/>
    <col min="10246" max="10246" width="14.7109375" customWidth="1"/>
    <col min="10247" max="10247" width="15.140625" customWidth="1"/>
    <col min="10248" max="10248" width="15.7109375" customWidth="1"/>
    <col min="10249" max="10249" width="16" customWidth="1"/>
    <col min="10250" max="10250" width="13.7109375" customWidth="1"/>
    <col min="10251" max="10251" width="11.28515625" customWidth="1"/>
    <col min="10252" max="10252" width="4.7109375" customWidth="1"/>
    <col min="10253" max="10255" width="4.5703125" bestFit="1" customWidth="1"/>
    <col min="10499" max="10499" width="12.7109375" customWidth="1"/>
    <col min="10501" max="10501" width="11.5703125" customWidth="1"/>
    <col min="10502" max="10502" width="14.7109375" customWidth="1"/>
    <col min="10503" max="10503" width="15.140625" customWidth="1"/>
    <col min="10504" max="10504" width="15.7109375" customWidth="1"/>
    <col min="10505" max="10505" width="16" customWidth="1"/>
    <col min="10506" max="10506" width="13.7109375" customWidth="1"/>
    <col min="10507" max="10507" width="11.28515625" customWidth="1"/>
    <col min="10508" max="10508" width="4.7109375" customWidth="1"/>
    <col min="10509" max="10511" width="4.5703125" bestFit="1" customWidth="1"/>
    <col min="10755" max="10755" width="12.7109375" customWidth="1"/>
    <col min="10757" max="10757" width="11.5703125" customWidth="1"/>
    <col min="10758" max="10758" width="14.7109375" customWidth="1"/>
    <col min="10759" max="10759" width="15.140625" customWidth="1"/>
    <col min="10760" max="10760" width="15.7109375" customWidth="1"/>
    <col min="10761" max="10761" width="16" customWidth="1"/>
    <col min="10762" max="10762" width="13.7109375" customWidth="1"/>
    <col min="10763" max="10763" width="11.28515625" customWidth="1"/>
    <col min="10764" max="10764" width="4.7109375" customWidth="1"/>
    <col min="10765" max="10767" width="4.5703125" bestFit="1" customWidth="1"/>
    <col min="11011" max="11011" width="12.7109375" customWidth="1"/>
    <col min="11013" max="11013" width="11.5703125" customWidth="1"/>
    <col min="11014" max="11014" width="14.7109375" customWidth="1"/>
    <col min="11015" max="11015" width="15.140625" customWidth="1"/>
    <col min="11016" max="11016" width="15.7109375" customWidth="1"/>
    <col min="11017" max="11017" width="16" customWidth="1"/>
    <col min="11018" max="11018" width="13.7109375" customWidth="1"/>
    <col min="11019" max="11019" width="11.28515625" customWidth="1"/>
    <col min="11020" max="11020" width="4.7109375" customWidth="1"/>
    <col min="11021" max="11023" width="4.5703125" bestFit="1" customWidth="1"/>
    <col min="11267" max="11267" width="12.7109375" customWidth="1"/>
    <col min="11269" max="11269" width="11.5703125" customWidth="1"/>
    <col min="11270" max="11270" width="14.7109375" customWidth="1"/>
    <col min="11271" max="11271" width="15.140625" customWidth="1"/>
    <col min="11272" max="11272" width="15.7109375" customWidth="1"/>
    <col min="11273" max="11273" width="16" customWidth="1"/>
    <col min="11274" max="11274" width="13.7109375" customWidth="1"/>
    <col min="11275" max="11275" width="11.28515625" customWidth="1"/>
    <col min="11276" max="11276" width="4.7109375" customWidth="1"/>
    <col min="11277" max="11279" width="4.5703125" bestFit="1" customWidth="1"/>
    <col min="11523" max="11523" width="12.7109375" customWidth="1"/>
    <col min="11525" max="11525" width="11.5703125" customWidth="1"/>
    <col min="11526" max="11526" width="14.7109375" customWidth="1"/>
    <col min="11527" max="11527" width="15.140625" customWidth="1"/>
    <col min="11528" max="11528" width="15.7109375" customWidth="1"/>
    <col min="11529" max="11529" width="16" customWidth="1"/>
    <col min="11530" max="11530" width="13.7109375" customWidth="1"/>
    <col min="11531" max="11531" width="11.28515625" customWidth="1"/>
    <col min="11532" max="11532" width="4.7109375" customWidth="1"/>
    <col min="11533" max="11535" width="4.5703125" bestFit="1" customWidth="1"/>
    <col min="11779" max="11779" width="12.7109375" customWidth="1"/>
    <col min="11781" max="11781" width="11.5703125" customWidth="1"/>
    <col min="11782" max="11782" width="14.7109375" customWidth="1"/>
    <col min="11783" max="11783" width="15.140625" customWidth="1"/>
    <col min="11784" max="11784" width="15.7109375" customWidth="1"/>
    <col min="11785" max="11785" width="16" customWidth="1"/>
    <col min="11786" max="11786" width="13.7109375" customWidth="1"/>
    <col min="11787" max="11787" width="11.28515625" customWidth="1"/>
    <col min="11788" max="11788" width="4.7109375" customWidth="1"/>
    <col min="11789" max="11791" width="4.5703125" bestFit="1" customWidth="1"/>
    <col min="12035" max="12035" width="12.7109375" customWidth="1"/>
    <col min="12037" max="12037" width="11.5703125" customWidth="1"/>
    <col min="12038" max="12038" width="14.7109375" customWidth="1"/>
    <col min="12039" max="12039" width="15.140625" customWidth="1"/>
    <col min="12040" max="12040" width="15.7109375" customWidth="1"/>
    <col min="12041" max="12041" width="16" customWidth="1"/>
    <col min="12042" max="12042" width="13.7109375" customWidth="1"/>
    <col min="12043" max="12043" width="11.28515625" customWidth="1"/>
    <col min="12044" max="12044" width="4.7109375" customWidth="1"/>
    <col min="12045" max="12047" width="4.5703125" bestFit="1" customWidth="1"/>
    <col min="12291" max="12291" width="12.7109375" customWidth="1"/>
    <col min="12293" max="12293" width="11.5703125" customWidth="1"/>
    <col min="12294" max="12294" width="14.7109375" customWidth="1"/>
    <col min="12295" max="12295" width="15.140625" customWidth="1"/>
    <col min="12296" max="12296" width="15.7109375" customWidth="1"/>
    <col min="12297" max="12297" width="16" customWidth="1"/>
    <col min="12298" max="12298" width="13.7109375" customWidth="1"/>
    <col min="12299" max="12299" width="11.28515625" customWidth="1"/>
    <col min="12300" max="12300" width="4.7109375" customWidth="1"/>
    <col min="12301" max="12303" width="4.5703125" bestFit="1" customWidth="1"/>
    <col min="12547" max="12547" width="12.7109375" customWidth="1"/>
    <col min="12549" max="12549" width="11.5703125" customWidth="1"/>
    <col min="12550" max="12550" width="14.7109375" customWidth="1"/>
    <col min="12551" max="12551" width="15.140625" customWidth="1"/>
    <col min="12552" max="12552" width="15.7109375" customWidth="1"/>
    <col min="12553" max="12553" width="16" customWidth="1"/>
    <col min="12554" max="12554" width="13.7109375" customWidth="1"/>
    <col min="12555" max="12555" width="11.28515625" customWidth="1"/>
    <col min="12556" max="12556" width="4.7109375" customWidth="1"/>
    <col min="12557" max="12559" width="4.5703125" bestFit="1" customWidth="1"/>
    <col min="12803" max="12803" width="12.7109375" customWidth="1"/>
    <col min="12805" max="12805" width="11.5703125" customWidth="1"/>
    <col min="12806" max="12806" width="14.7109375" customWidth="1"/>
    <col min="12807" max="12807" width="15.140625" customWidth="1"/>
    <col min="12808" max="12808" width="15.7109375" customWidth="1"/>
    <col min="12809" max="12809" width="16" customWidth="1"/>
    <col min="12810" max="12810" width="13.7109375" customWidth="1"/>
    <col min="12811" max="12811" width="11.28515625" customWidth="1"/>
    <col min="12812" max="12812" width="4.7109375" customWidth="1"/>
    <col min="12813" max="12815" width="4.5703125" bestFit="1" customWidth="1"/>
    <col min="13059" max="13059" width="12.7109375" customWidth="1"/>
    <col min="13061" max="13061" width="11.5703125" customWidth="1"/>
    <col min="13062" max="13062" width="14.7109375" customWidth="1"/>
    <col min="13063" max="13063" width="15.140625" customWidth="1"/>
    <col min="13064" max="13064" width="15.7109375" customWidth="1"/>
    <col min="13065" max="13065" width="16" customWidth="1"/>
    <col min="13066" max="13066" width="13.7109375" customWidth="1"/>
    <col min="13067" max="13067" width="11.28515625" customWidth="1"/>
    <col min="13068" max="13068" width="4.7109375" customWidth="1"/>
    <col min="13069" max="13071" width="4.5703125" bestFit="1" customWidth="1"/>
    <col min="13315" max="13315" width="12.7109375" customWidth="1"/>
    <col min="13317" max="13317" width="11.5703125" customWidth="1"/>
    <col min="13318" max="13318" width="14.7109375" customWidth="1"/>
    <col min="13319" max="13319" width="15.140625" customWidth="1"/>
    <col min="13320" max="13320" width="15.7109375" customWidth="1"/>
    <col min="13321" max="13321" width="16" customWidth="1"/>
    <col min="13322" max="13322" width="13.7109375" customWidth="1"/>
    <col min="13323" max="13323" width="11.28515625" customWidth="1"/>
    <col min="13324" max="13324" width="4.7109375" customWidth="1"/>
    <col min="13325" max="13327" width="4.5703125" bestFit="1" customWidth="1"/>
    <col min="13571" max="13571" width="12.7109375" customWidth="1"/>
    <col min="13573" max="13573" width="11.5703125" customWidth="1"/>
    <col min="13574" max="13574" width="14.7109375" customWidth="1"/>
    <col min="13575" max="13575" width="15.140625" customWidth="1"/>
    <col min="13576" max="13576" width="15.7109375" customWidth="1"/>
    <col min="13577" max="13577" width="16" customWidth="1"/>
    <col min="13578" max="13578" width="13.7109375" customWidth="1"/>
    <col min="13579" max="13579" width="11.28515625" customWidth="1"/>
    <col min="13580" max="13580" width="4.7109375" customWidth="1"/>
    <col min="13581" max="13583" width="4.5703125" bestFit="1" customWidth="1"/>
    <col min="13827" max="13827" width="12.7109375" customWidth="1"/>
    <col min="13829" max="13829" width="11.5703125" customWidth="1"/>
    <col min="13830" max="13830" width="14.7109375" customWidth="1"/>
    <col min="13831" max="13831" width="15.140625" customWidth="1"/>
    <col min="13832" max="13832" width="15.7109375" customWidth="1"/>
    <col min="13833" max="13833" width="16" customWidth="1"/>
    <col min="13834" max="13834" width="13.7109375" customWidth="1"/>
    <col min="13835" max="13835" width="11.28515625" customWidth="1"/>
    <col min="13836" max="13836" width="4.7109375" customWidth="1"/>
    <col min="13837" max="13839" width="4.5703125" bestFit="1" customWidth="1"/>
    <col min="14083" max="14083" width="12.7109375" customWidth="1"/>
    <col min="14085" max="14085" width="11.5703125" customWidth="1"/>
    <col min="14086" max="14086" width="14.7109375" customWidth="1"/>
    <col min="14087" max="14087" width="15.140625" customWidth="1"/>
    <col min="14088" max="14088" width="15.7109375" customWidth="1"/>
    <col min="14089" max="14089" width="16" customWidth="1"/>
    <col min="14090" max="14090" width="13.7109375" customWidth="1"/>
    <col min="14091" max="14091" width="11.28515625" customWidth="1"/>
    <col min="14092" max="14092" width="4.7109375" customWidth="1"/>
    <col min="14093" max="14095" width="4.5703125" bestFit="1" customWidth="1"/>
    <col min="14339" max="14339" width="12.7109375" customWidth="1"/>
    <col min="14341" max="14341" width="11.5703125" customWidth="1"/>
    <col min="14342" max="14342" width="14.7109375" customWidth="1"/>
    <col min="14343" max="14343" width="15.140625" customWidth="1"/>
    <col min="14344" max="14344" width="15.7109375" customWidth="1"/>
    <col min="14345" max="14345" width="16" customWidth="1"/>
    <col min="14346" max="14346" width="13.7109375" customWidth="1"/>
    <col min="14347" max="14347" width="11.28515625" customWidth="1"/>
    <col min="14348" max="14348" width="4.7109375" customWidth="1"/>
    <col min="14349" max="14351" width="4.5703125" bestFit="1" customWidth="1"/>
    <col min="14595" max="14595" width="12.7109375" customWidth="1"/>
    <col min="14597" max="14597" width="11.5703125" customWidth="1"/>
    <col min="14598" max="14598" width="14.7109375" customWidth="1"/>
    <col min="14599" max="14599" width="15.140625" customWidth="1"/>
    <col min="14600" max="14600" width="15.7109375" customWidth="1"/>
    <col min="14601" max="14601" width="16" customWidth="1"/>
    <col min="14602" max="14602" width="13.7109375" customWidth="1"/>
    <col min="14603" max="14603" width="11.28515625" customWidth="1"/>
    <col min="14604" max="14604" width="4.7109375" customWidth="1"/>
    <col min="14605" max="14607" width="4.5703125" bestFit="1" customWidth="1"/>
    <col min="14851" max="14851" width="12.7109375" customWidth="1"/>
    <col min="14853" max="14853" width="11.5703125" customWidth="1"/>
    <col min="14854" max="14854" width="14.7109375" customWidth="1"/>
    <col min="14855" max="14855" width="15.140625" customWidth="1"/>
    <col min="14856" max="14856" width="15.7109375" customWidth="1"/>
    <col min="14857" max="14857" width="16" customWidth="1"/>
    <col min="14858" max="14858" width="13.7109375" customWidth="1"/>
    <col min="14859" max="14859" width="11.28515625" customWidth="1"/>
    <col min="14860" max="14860" width="4.7109375" customWidth="1"/>
    <col min="14861" max="14863" width="4.5703125" bestFit="1" customWidth="1"/>
    <col min="15107" max="15107" width="12.7109375" customWidth="1"/>
    <col min="15109" max="15109" width="11.5703125" customWidth="1"/>
    <col min="15110" max="15110" width="14.7109375" customWidth="1"/>
    <col min="15111" max="15111" width="15.140625" customWidth="1"/>
    <col min="15112" max="15112" width="15.7109375" customWidth="1"/>
    <col min="15113" max="15113" width="16" customWidth="1"/>
    <col min="15114" max="15114" width="13.7109375" customWidth="1"/>
    <col min="15115" max="15115" width="11.28515625" customWidth="1"/>
    <col min="15116" max="15116" width="4.7109375" customWidth="1"/>
    <col min="15117" max="15119" width="4.5703125" bestFit="1" customWidth="1"/>
    <col min="15363" max="15363" width="12.7109375" customWidth="1"/>
    <col min="15365" max="15365" width="11.5703125" customWidth="1"/>
    <col min="15366" max="15366" width="14.7109375" customWidth="1"/>
    <col min="15367" max="15367" width="15.140625" customWidth="1"/>
    <col min="15368" max="15368" width="15.7109375" customWidth="1"/>
    <col min="15369" max="15369" width="16" customWidth="1"/>
    <col min="15370" max="15370" width="13.7109375" customWidth="1"/>
    <col min="15371" max="15371" width="11.28515625" customWidth="1"/>
    <col min="15372" max="15372" width="4.7109375" customWidth="1"/>
    <col min="15373" max="15375" width="4.5703125" bestFit="1" customWidth="1"/>
    <col min="15619" max="15619" width="12.7109375" customWidth="1"/>
    <col min="15621" max="15621" width="11.5703125" customWidth="1"/>
    <col min="15622" max="15622" width="14.7109375" customWidth="1"/>
    <col min="15623" max="15623" width="15.140625" customWidth="1"/>
    <col min="15624" max="15624" width="15.7109375" customWidth="1"/>
    <col min="15625" max="15625" width="16" customWidth="1"/>
    <col min="15626" max="15626" width="13.7109375" customWidth="1"/>
    <col min="15627" max="15627" width="11.28515625" customWidth="1"/>
    <col min="15628" max="15628" width="4.7109375" customWidth="1"/>
    <col min="15629" max="15631" width="4.5703125" bestFit="1" customWidth="1"/>
    <col min="15875" max="15875" width="12.7109375" customWidth="1"/>
    <col min="15877" max="15877" width="11.5703125" customWidth="1"/>
    <col min="15878" max="15878" width="14.7109375" customWidth="1"/>
    <col min="15879" max="15879" width="15.140625" customWidth="1"/>
    <col min="15880" max="15880" width="15.7109375" customWidth="1"/>
    <col min="15881" max="15881" width="16" customWidth="1"/>
    <col min="15882" max="15882" width="13.7109375" customWidth="1"/>
    <col min="15883" max="15883" width="11.28515625" customWidth="1"/>
    <col min="15884" max="15884" width="4.7109375" customWidth="1"/>
    <col min="15885" max="15887" width="4.5703125" bestFit="1" customWidth="1"/>
    <col min="16131" max="16131" width="12.7109375" customWidth="1"/>
    <col min="16133" max="16133" width="11.5703125" customWidth="1"/>
    <col min="16134" max="16134" width="14.7109375" customWidth="1"/>
    <col min="16135" max="16135" width="15.140625" customWidth="1"/>
    <col min="16136" max="16136" width="15.7109375" customWidth="1"/>
    <col min="16137" max="16137" width="16" customWidth="1"/>
    <col min="16138" max="16138" width="13.7109375" customWidth="1"/>
    <col min="16139" max="16139" width="11.28515625" customWidth="1"/>
    <col min="16140" max="16140" width="4.7109375" customWidth="1"/>
    <col min="16141" max="16143" width="4.5703125" bestFit="1" customWidth="1"/>
  </cols>
  <sheetData>
    <row r="1" spans="1:15" x14ac:dyDescent="0.25">
      <c r="A1" s="3" t="s">
        <v>0</v>
      </c>
    </row>
    <row r="2" spans="1:15" x14ac:dyDescent="0.25">
      <c r="A2" s="4" t="s">
        <v>89</v>
      </c>
      <c r="K2" s="29"/>
      <c r="L2" s="29"/>
    </row>
    <row r="3" spans="1:15" ht="59.25" customHeight="1" x14ac:dyDescent="0.25">
      <c r="A3" s="36" t="s">
        <v>34</v>
      </c>
      <c r="B3" s="5" t="s">
        <v>35</v>
      </c>
      <c r="C3" s="27" t="s">
        <v>94</v>
      </c>
      <c r="D3" s="27" t="s">
        <v>93</v>
      </c>
      <c r="E3" s="27" t="s">
        <v>90</v>
      </c>
      <c r="F3" s="27" t="s">
        <v>91</v>
      </c>
      <c r="G3" s="26" t="s">
        <v>92</v>
      </c>
      <c r="H3" s="26" t="s">
        <v>81</v>
      </c>
      <c r="I3" s="26" t="s">
        <v>80</v>
      </c>
      <c r="J3" s="7" t="s">
        <v>79</v>
      </c>
      <c r="K3" s="28"/>
      <c r="L3" s="28"/>
      <c r="M3" s="29"/>
    </row>
    <row r="4" spans="1:15" x14ac:dyDescent="0.25">
      <c r="A4" s="60" t="s">
        <v>36</v>
      </c>
      <c r="B4" s="9" t="s">
        <v>6</v>
      </c>
      <c r="C4" s="48">
        <v>0.9526627218934911</v>
      </c>
      <c r="D4" s="48">
        <v>0.93023255813953487</v>
      </c>
      <c r="E4" s="48">
        <v>0.93292682926829273</v>
      </c>
      <c r="F4" s="48">
        <v>0.95959595959595956</v>
      </c>
      <c r="G4" s="55">
        <v>0.9668874172185431</v>
      </c>
      <c r="H4" s="48">
        <v>0.93518518518519</v>
      </c>
      <c r="I4" s="56">
        <v>0.96</v>
      </c>
      <c r="J4" s="48">
        <v>0.96829971181555996</v>
      </c>
      <c r="K4" s="38">
        <f t="shared" ref="K4:K25" si="0">$J$27</f>
        <v>0.88288800454803995</v>
      </c>
      <c r="L4" s="30">
        <f t="shared" ref="L4:L25" si="1">$H$27</f>
        <v>0.86455488803932001</v>
      </c>
      <c r="M4" s="30">
        <v>0.89</v>
      </c>
      <c r="N4" s="12">
        <v>0.91</v>
      </c>
      <c r="O4" s="12">
        <v>0.87</v>
      </c>
    </row>
    <row r="5" spans="1:15" x14ac:dyDescent="0.25">
      <c r="A5" s="60"/>
      <c r="B5" s="9" t="s">
        <v>7</v>
      </c>
      <c r="C5" s="48">
        <v>0.80625000000000002</v>
      </c>
      <c r="D5" s="48">
        <v>0.78846153846153844</v>
      </c>
      <c r="E5" s="48">
        <v>0.70621468926553677</v>
      </c>
      <c r="F5" s="48">
        <v>0.8392857142857143</v>
      </c>
      <c r="G5" s="48">
        <v>0.6174496644295302</v>
      </c>
      <c r="H5" s="48">
        <v>0.64640883977900998</v>
      </c>
      <c r="I5" s="56">
        <v>0.62</v>
      </c>
      <c r="J5" s="48">
        <v>0.59900990099009999</v>
      </c>
      <c r="K5" s="38">
        <f t="shared" si="0"/>
        <v>0.88288800454803995</v>
      </c>
      <c r="L5" s="30">
        <f t="shared" si="1"/>
        <v>0.86455488803932001</v>
      </c>
      <c r="M5" s="12">
        <v>0.89</v>
      </c>
      <c r="N5" s="12">
        <v>0.91</v>
      </c>
      <c r="O5" s="12">
        <v>0.87</v>
      </c>
    </row>
    <row r="6" spans="1:15" x14ac:dyDescent="0.25">
      <c r="A6" s="60"/>
      <c r="B6" s="9" t="s">
        <v>8</v>
      </c>
      <c r="C6" s="48">
        <v>0.88983050847457623</v>
      </c>
      <c r="D6" s="48">
        <v>0.87857142857142856</v>
      </c>
      <c r="E6" s="48">
        <v>0.89597315436241609</v>
      </c>
      <c r="F6" s="48">
        <v>0.89802631578947367</v>
      </c>
      <c r="G6" s="48">
        <v>0.92666666666666664</v>
      </c>
      <c r="H6" s="48">
        <v>0.91071428571429003</v>
      </c>
      <c r="I6" s="56">
        <v>0.89</v>
      </c>
      <c r="J6" s="48">
        <v>0.88345864661654006</v>
      </c>
      <c r="K6" s="38">
        <f t="shared" si="0"/>
        <v>0.88288800454803995</v>
      </c>
      <c r="L6" s="30">
        <f t="shared" si="1"/>
        <v>0.86455488803932001</v>
      </c>
      <c r="M6" s="12">
        <v>0.89</v>
      </c>
      <c r="N6" s="12">
        <v>0.91</v>
      </c>
      <c r="O6" s="12">
        <v>0.87</v>
      </c>
    </row>
    <row r="7" spans="1:15" x14ac:dyDescent="0.25">
      <c r="A7" s="60"/>
      <c r="B7" s="31" t="s">
        <v>9</v>
      </c>
      <c r="C7" s="49">
        <v>0.90054495912806543</v>
      </c>
      <c r="D7" s="49">
        <v>0.88</v>
      </c>
      <c r="E7" s="49">
        <v>0.86924034869240352</v>
      </c>
      <c r="F7" s="49">
        <v>0.91444600280504906</v>
      </c>
      <c r="G7" s="49">
        <v>0.881491344873502</v>
      </c>
      <c r="H7" s="49">
        <v>0.881491344873502</v>
      </c>
      <c r="I7" s="57">
        <v>0.86</v>
      </c>
      <c r="J7" s="49">
        <v>0.84907975460122997</v>
      </c>
      <c r="K7" s="38">
        <f t="shared" si="0"/>
        <v>0.88288800454803995</v>
      </c>
      <c r="L7" s="30">
        <f t="shared" si="1"/>
        <v>0.86455488803932001</v>
      </c>
      <c r="M7" s="12">
        <v>0.89</v>
      </c>
      <c r="N7" s="12">
        <v>0.91</v>
      </c>
      <c r="O7" s="12">
        <v>0.87</v>
      </c>
    </row>
    <row r="8" spans="1:15" x14ac:dyDescent="0.25">
      <c r="A8" s="60" t="s">
        <v>37</v>
      </c>
      <c r="B8" s="9" t="s">
        <v>10</v>
      </c>
      <c r="C8" s="48">
        <v>0.91272727272727272</v>
      </c>
      <c r="D8" s="48">
        <v>0.8910505836575876</v>
      </c>
      <c r="E8" s="48">
        <v>0.8936170212765957</v>
      </c>
      <c r="F8" s="48">
        <v>0.94693877551020411</v>
      </c>
      <c r="G8" s="48">
        <v>0.91911764705882348</v>
      </c>
      <c r="H8" s="48">
        <v>0.90987124463518998</v>
      </c>
      <c r="I8" s="56">
        <v>0.95</v>
      </c>
      <c r="J8" s="48">
        <v>0.94690265486726</v>
      </c>
      <c r="K8" s="38">
        <f t="shared" si="0"/>
        <v>0.88288800454803995</v>
      </c>
      <c r="L8" s="30">
        <f t="shared" si="1"/>
        <v>0.86455488803932001</v>
      </c>
      <c r="M8" s="12">
        <v>0.89</v>
      </c>
      <c r="N8" s="12">
        <v>0.91</v>
      </c>
      <c r="O8" s="12">
        <v>0.87</v>
      </c>
    </row>
    <row r="9" spans="1:15" x14ac:dyDescent="0.25">
      <c r="A9" s="60"/>
      <c r="B9" s="9" t="s">
        <v>11</v>
      </c>
      <c r="C9" s="48">
        <v>0.86821705426356588</v>
      </c>
      <c r="D9" s="48">
        <v>0.85217391304347823</v>
      </c>
      <c r="E9" s="48">
        <v>0.83333333333333337</v>
      </c>
      <c r="F9" s="48">
        <v>0.86868686868686873</v>
      </c>
      <c r="G9" s="48">
        <v>0.92222222222222228</v>
      </c>
      <c r="H9" s="48">
        <v>0.87368421052631995</v>
      </c>
      <c r="I9" s="56">
        <v>0.89</v>
      </c>
      <c r="J9" s="48">
        <v>0.93137254901960997</v>
      </c>
      <c r="K9" s="38">
        <f t="shared" si="0"/>
        <v>0.88288800454803995</v>
      </c>
      <c r="L9" s="30">
        <f t="shared" si="1"/>
        <v>0.86455488803932001</v>
      </c>
      <c r="M9" s="12">
        <v>0.89</v>
      </c>
      <c r="N9" s="12">
        <v>0.91</v>
      </c>
      <c r="O9" s="12">
        <v>0.87</v>
      </c>
    </row>
    <row r="10" spans="1:15" x14ac:dyDescent="0.25">
      <c r="A10" s="60"/>
      <c r="B10" s="9" t="s">
        <v>12</v>
      </c>
      <c r="C10" s="48">
        <v>0.86904761904761907</v>
      </c>
      <c r="D10" s="48">
        <v>0.76344086021505375</v>
      </c>
      <c r="E10" s="48">
        <v>0.83870967741935487</v>
      </c>
      <c r="F10" s="48">
        <v>0.89873417721518989</v>
      </c>
      <c r="G10" s="48">
        <v>0.87</v>
      </c>
      <c r="H10" s="48">
        <v>0.875</v>
      </c>
      <c r="I10" s="56">
        <v>0.87</v>
      </c>
      <c r="J10" s="48">
        <v>0.89380530973451</v>
      </c>
      <c r="K10" s="38">
        <f t="shared" si="0"/>
        <v>0.88288800454803995</v>
      </c>
      <c r="L10" s="30">
        <f t="shared" si="1"/>
        <v>0.86455488803932001</v>
      </c>
      <c r="M10" s="12">
        <v>0.89</v>
      </c>
      <c r="N10" s="12">
        <v>0.91</v>
      </c>
      <c r="O10" s="12">
        <v>0.87</v>
      </c>
    </row>
    <row r="11" spans="1:15" x14ac:dyDescent="0.25">
      <c r="A11" s="60"/>
      <c r="B11" s="9" t="s">
        <v>13</v>
      </c>
      <c r="C11" s="48">
        <v>0.84</v>
      </c>
      <c r="D11" s="48">
        <v>0.75238095238095237</v>
      </c>
      <c r="E11" s="48">
        <v>0.78431372549019607</v>
      </c>
      <c r="F11" s="48">
        <v>0.86885245901639341</v>
      </c>
      <c r="G11" s="48">
        <v>0.92800000000000005</v>
      </c>
      <c r="H11" s="48">
        <v>0.88235294117647001</v>
      </c>
      <c r="I11" s="56">
        <v>0.87</v>
      </c>
      <c r="J11" s="48">
        <v>0.90434782608695996</v>
      </c>
      <c r="K11" s="38">
        <f t="shared" si="0"/>
        <v>0.88288800454803995</v>
      </c>
      <c r="L11" s="30">
        <f t="shared" si="1"/>
        <v>0.86455488803932001</v>
      </c>
      <c r="M11" s="12">
        <v>0.89</v>
      </c>
      <c r="N11" s="12">
        <v>0.91</v>
      </c>
      <c r="O11" s="12">
        <v>0.87</v>
      </c>
    </row>
    <row r="12" spans="1:15" x14ac:dyDescent="0.25">
      <c r="A12" s="60"/>
      <c r="B12" s="31" t="s">
        <v>14</v>
      </c>
      <c r="C12" s="49">
        <v>0.8844827586206897</v>
      </c>
      <c r="D12" s="49">
        <v>0.84</v>
      </c>
      <c r="E12" s="49">
        <v>0.85470085470085466</v>
      </c>
      <c r="F12" s="49">
        <v>0.90825688073394495</v>
      </c>
      <c r="G12" s="49">
        <v>0.91311754684838164</v>
      </c>
      <c r="H12" s="49">
        <v>0.890625</v>
      </c>
      <c r="I12" s="57">
        <v>0.91</v>
      </c>
      <c r="J12" s="49">
        <v>0.92446043165467995</v>
      </c>
      <c r="K12" s="38">
        <f t="shared" si="0"/>
        <v>0.88288800454803995</v>
      </c>
      <c r="L12" s="30">
        <f t="shared" si="1"/>
        <v>0.86455488803932001</v>
      </c>
      <c r="M12" s="12">
        <v>0.89</v>
      </c>
      <c r="N12" s="12">
        <v>0.91</v>
      </c>
      <c r="O12" s="12">
        <v>0.87</v>
      </c>
    </row>
    <row r="13" spans="1:15" x14ac:dyDescent="0.25">
      <c r="A13" s="64" t="s">
        <v>38</v>
      </c>
      <c r="B13" s="9" t="s">
        <v>15</v>
      </c>
      <c r="C13" s="48">
        <v>0.92307692307692313</v>
      </c>
      <c r="D13" s="48">
        <v>0.8571428571428571</v>
      </c>
      <c r="E13" s="48">
        <v>0.63636363636363635</v>
      </c>
      <c r="F13" s="48">
        <v>0.8571428571428571</v>
      </c>
      <c r="G13" s="48">
        <v>0.7</v>
      </c>
      <c r="H13" s="48">
        <v>0.9</v>
      </c>
      <c r="I13" s="56">
        <v>0.8</v>
      </c>
      <c r="J13" s="48">
        <v>1</v>
      </c>
      <c r="K13" s="38">
        <f t="shared" si="0"/>
        <v>0.88288800454803995</v>
      </c>
      <c r="L13" s="30">
        <f t="shared" si="1"/>
        <v>0.86455488803932001</v>
      </c>
      <c r="M13" s="12">
        <v>0.89</v>
      </c>
      <c r="N13" s="12">
        <v>0.91</v>
      </c>
      <c r="O13" s="12">
        <v>0.87</v>
      </c>
    </row>
    <row r="14" spans="1:15" x14ac:dyDescent="0.25">
      <c r="A14" s="65"/>
      <c r="B14" s="9" t="s">
        <v>32</v>
      </c>
      <c r="C14" s="50" t="s">
        <v>87</v>
      </c>
      <c r="D14" s="50" t="s">
        <v>87</v>
      </c>
      <c r="E14" s="50" t="s">
        <v>87</v>
      </c>
      <c r="F14" s="50" t="s">
        <v>87</v>
      </c>
      <c r="G14" s="50" t="s">
        <v>87</v>
      </c>
      <c r="H14" s="50" t="s">
        <v>87</v>
      </c>
      <c r="I14" s="50" t="s">
        <v>87</v>
      </c>
      <c r="J14" s="50" t="s">
        <v>87</v>
      </c>
      <c r="K14" s="38">
        <f t="shared" si="0"/>
        <v>0.88288800454803995</v>
      </c>
      <c r="L14" s="30">
        <f t="shared" si="1"/>
        <v>0.86455488803932001</v>
      </c>
      <c r="M14" s="12">
        <v>0.89</v>
      </c>
      <c r="N14" s="12">
        <v>0.91</v>
      </c>
      <c r="O14" s="12">
        <v>0.87</v>
      </c>
    </row>
    <row r="15" spans="1:15" x14ac:dyDescent="0.25">
      <c r="A15" s="65"/>
      <c r="B15" s="9" t="s">
        <v>16</v>
      </c>
      <c r="C15" s="48">
        <v>0.81690140845070425</v>
      </c>
      <c r="D15" s="48">
        <v>0.80851063829787229</v>
      </c>
      <c r="E15" s="48">
        <v>0.875</v>
      </c>
      <c r="F15" s="48">
        <v>0.92307692307692313</v>
      </c>
      <c r="G15" s="58">
        <v>0.88</v>
      </c>
      <c r="H15" s="58">
        <v>0.88636363636364002</v>
      </c>
      <c r="I15" s="56">
        <v>0.89</v>
      </c>
      <c r="J15" s="48">
        <v>0.94117647058824006</v>
      </c>
      <c r="K15" s="38">
        <f t="shared" si="0"/>
        <v>0.88288800454803995</v>
      </c>
      <c r="L15" s="30">
        <f t="shared" si="1"/>
        <v>0.86455488803932001</v>
      </c>
      <c r="M15" s="12">
        <v>0.89</v>
      </c>
      <c r="N15" s="12">
        <v>0.91</v>
      </c>
      <c r="O15" s="12">
        <v>0.87</v>
      </c>
    </row>
    <row r="16" spans="1:15" x14ac:dyDescent="0.25">
      <c r="A16" s="65"/>
      <c r="B16" s="9" t="s">
        <v>17</v>
      </c>
      <c r="C16" s="48">
        <v>0.84848484848484851</v>
      </c>
      <c r="D16" s="48">
        <v>0.88135593220338981</v>
      </c>
      <c r="E16" s="48">
        <v>0.85106382978723405</v>
      </c>
      <c r="F16" s="48">
        <v>0.97959183673469385</v>
      </c>
      <c r="G16" s="48">
        <v>0.96226415094339623</v>
      </c>
      <c r="H16" s="48">
        <v>0.92452830188679003</v>
      </c>
      <c r="I16" s="56">
        <v>0.89</v>
      </c>
      <c r="J16" s="48">
        <v>0.92682926829267998</v>
      </c>
      <c r="K16" s="38">
        <f t="shared" si="0"/>
        <v>0.88288800454803995</v>
      </c>
      <c r="L16" s="30">
        <f t="shared" si="1"/>
        <v>0.86455488803932001</v>
      </c>
      <c r="M16" s="12">
        <v>0.89</v>
      </c>
      <c r="N16" s="12">
        <v>0.91</v>
      </c>
      <c r="O16" s="12">
        <v>0.87</v>
      </c>
    </row>
    <row r="17" spans="1:15" x14ac:dyDescent="0.25">
      <c r="A17" s="65"/>
      <c r="B17" s="9" t="s">
        <v>18</v>
      </c>
      <c r="C17" s="48">
        <v>0.86792452830188682</v>
      </c>
      <c r="D17" s="48">
        <v>0.97142857142857142</v>
      </c>
      <c r="E17" s="48">
        <v>0.85416666666666663</v>
      </c>
      <c r="F17" s="48">
        <v>0.88636363636363635</v>
      </c>
      <c r="G17" s="58">
        <v>0.875</v>
      </c>
      <c r="H17" s="58">
        <v>0.73684210526315996</v>
      </c>
      <c r="I17" s="56">
        <v>0.95</v>
      </c>
      <c r="J17" s="48">
        <v>0.95744680851064001</v>
      </c>
      <c r="K17" s="38">
        <f t="shared" si="0"/>
        <v>0.88288800454803995</v>
      </c>
      <c r="L17" s="30">
        <f t="shared" si="1"/>
        <v>0.86455488803932001</v>
      </c>
      <c r="M17" s="12">
        <v>0.89</v>
      </c>
      <c r="N17" s="12">
        <v>0.91</v>
      </c>
      <c r="O17" s="12">
        <v>0.87</v>
      </c>
    </row>
    <row r="18" spans="1:15" x14ac:dyDescent="0.25">
      <c r="A18" s="65"/>
      <c r="B18" s="9" t="s">
        <v>19</v>
      </c>
      <c r="C18" s="48">
        <v>0.9</v>
      </c>
      <c r="D18" s="48">
        <v>0.86363636363636365</v>
      </c>
      <c r="E18" s="48">
        <v>0.8666666666666667</v>
      </c>
      <c r="F18" s="48">
        <v>0.94117647058823528</v>
      </c>
      <c r="G18" s="48">
        <v>0.79411764705882348</v>
      </c>
      <c r="H18" s="48">
        <v>0.78260869565216995</v>
      </c>
      <c r="I18" s="56">
        <v>0.92</v>
      </c>
      <c r="J18" s="48">
        <v>0.89655172413793005</v>
      </c>
      <c r="K18" s="38">
        <f t="shared" si="0"/>
        <v>0.88288800454803995</v>
      </c>
      <c r="L18" s="30">
        <f t="shared" si="1"/>
        <v>0.86455488803932001</v>
      </c>
      <c r="M18" s="12">
        <v>0.89</v>
      </c>
      <c r="N18" s="12">
        <v>0.91</v>
      </c>
      <c r="O18" s="12">
        <v>0.87</v>
      </c>
    </row>
    <row r="19" spans="1:15" x14ac:dyDescent="0.25">
      <c r="A19" s="65"/>
      <c r="B19" s="9" t="s">
        <v>20</v>
      </c>
      <c r="C19" s="48">
        <v>0.85</v>
      </c>
      <c r="D19" s="48">
        <v>0.84397163120567376</v>
      </c>
      <c r="E19" s="48">
        <v>0.86046511627906974</v>
      </c>
      <c r="F19" s="48">
        <v>0.85</v>
      </c>
      <c r="G19" s="48">
        <v>0.86538461538461542</v>
      </c>
      <c r="H19" s="48">
        <v>0.80392156862745001</v>
      </c>
      <c r="I19" s="56">
        <v>0.92</v>
      </c>
      <c r="J19" s="48">
        <v>0.84848484848484995</v>
      </c>
      <c r="K19" s="38">
        <f t="shared" si="0"/>
        <v>0.88288800454803995</v>
      </c>
      <c r="L19" s="30">
        <f t="shared" si="1"/>
        <v>0.86455488803932001</v>
      </c>
      <c r="M19" s="12">
        <v>0.89</v>
      </c>
      <c r="N19" s="12">
        <v>0.91</v>
      </c>
      <c r="O19" s="12">
        <v>0.87</v>
      </c>
    </row>
    <row r="20" spans="1:15" x14ac:dyDescent="0.25">
      <c r="A20" s="65"/>
      <c r="B20" s="9" t="s">
        <v>21</v>
      </c>
      <c r="C20" s="48">
        <v>0.971830985915493</v>
      </c>
      <c r="D20" s="48">
        <v>0.96721311475409832</v>
      </c>
      <c r="E20" s="48">
        <v>0.98113207547169812</v>
      </c>
      <c r="F20" s="48">
        <v>0.94871794871794868</v>
      </c>
      <c r="G20" s="48">
        <v>0.94736842105263153</v>
      </c>
      <c r="H20" s="48">
        <v>0.94117647058824006</v>
      </c>
      <c r="I20" s="56">
        <v>0.89</v>
      </c>
      <c r="J20" s="48">
        <v>1</v>
      </c>
      <c r="K20" s="38">
        <f t="shared" si="0"/>
        <v>0.88288800454803995</v>
      </c>
      <c r="L20" s="30">
        <f t="shared" si="1"/>
        <v>0.86455488803932001</v>
      </c>
      <c r="M20" s="12">
        <v>0.89</v>
      </c>
      <c r="N20" s="12">
        <v>0.91</v>
      </c>
      <c r="O20" s="12">
        <v>0.87</v>
      </c>
    </row>
    <row r="21" spans="1:15" x14ac:dyDescent="0.25">
      <c r="A21" s="65"/>
      <c r="B21" s="9" t="s">
        <v>22</v>
      </c>
      <c r="C21" s="48">
        <v>0.83333333333333337</v>
      </c>
      <c r="D21" s="48">
        <v>0.82608695652173914</v>
      </c>
      <c r="E21" s="48">
        <v>0.81818181818181823</v>
      </c>
      <c r="F21" s="48">
        <v>0.84523809523809523</v>
      </c>
      <c r="G21" s="48">
        <v>0.78378378378378377</v>
      </c>
      <c r="H21" s="48">
        <v>0.82758620689655005</v>
      </c>
      <c r="I21" s="56">
        <v>0.79</v>
      </c>
      <c r="J21" s="48">
        <v>0.87654320987654</v>
      </c>
      <c r="K21" s="38">
        <f t="shared" si="0"/>
        <v>0.88288800454803995</v>
      </c>
      <c r="L21" s="30">
        <f t="shared" si="1"/>
        <v>0.86455488803932001</v>
      </c>
      <c r="M21" s="12">
        <v>0.89</v>
      </c>
      <c r="N21" s="12">
        <v>0.91</v>
      </c>
      <c r="O21" s="12">
        <v>0.87</v>
      </c>
    </row>
    <row r="22" spans="1:15" x14ac:dyDescent="0.25">
      <c r="A22" s="65"/>
      <c r="B22" s="9" t="s">
        <v>23</v>
      </c>
      <c r="C22" s="48">
        <v>0.27272727272727271</v>
      </c>
      <c r="D22" s="48">
        <v>0.91428571428571426</v>
      </c>
      <c r="E22" s="48">
        <v>1</v>
      </c>
      <c r="F22" s="48">
        <v>0.92307692307692313</v>
      </c>
      <c r="G22" s="48">
        <v>1</v>
      </c>
      <c r="H22" s="48">
        <v>0.5</v>
      </c>
      <c r="I22" s="56">
        <v>1</v>
      </c>
      <c r="J22" s="48">
        <v>0.75</v>
      </c>
      <c r="K22" s="38">
        <f t="shared" si="0"/>
        <v>0.88288800454803995</v>
      </c>
      <c r="L22" s="30">
        <f t="shared" si="1"/>
        <v>0.86455488803932001</v>
      </c>
      <c r="M22" s="12">
        <v>0.89</v>
      </c>
      <c r="N22" s="12">
        <v>0.91</v>
      </c>
      <c r="O22" s="12">
        <v>0.87</v>
      </c>
    </row>
    <row r="23" spans="1:15" x14ac:dyDescent="0.25">
      <c r="A23" s="65"/>
      <c r="B23" s="9" t="s">
        <v>24</v>
      </c>
      <c r="C23" s="48">
        <v>0.8571428571428571</v>
      </c>
      <c r="D23" s="48">
        <v>0.96875</v>
      </c>
      <c r="E23" s="48">
        <v>0.93333333333333335</v>
      </c>
      <c r="F23" s="48">
        <v>0.91111111111111109</v>
      </c>
      <c r="G23" s="48">
        <v>0.95454545454545459</v>
      </c>
      <c r="H23" s="48">
        <v>0.93333333333333002</v>
      </c>
      <c r="I23" s="56">
        <v>0.91</v>
      </c>
      <c r="J23" s="48">
        <v>0.9</v>
      </c>
      <c r="K23" s="38">
        <f t="shared" si="0"/>
        <v>0.88288800454803995</v>
      </c>
      <c r="L23" s="30">
        <f t="shared" si="1"/>
        <v>0.86455488803932001</v>
      </c>
      <c r="M23" s="12">
        <v>0.89</v>
      </c>
      <c r="N23" s="12">
        <v>0.91</v>
      </c>
      <c r="O23" s="12">
        <v>0.87</v>
      </c>
    </row>
    <row r="24" spans="1:15" x14ac:dyDescent="0.25">
      <c r="A24" s="65"/>
      <c r="B24" s="9" t="s">
        <v>25</v>
      </c>
      <c r="C24" s="48">
        <v>0.89393939393939392</v>
      </c>
      <c r="D24" s="48">
        <v>0.83582089552238803</v>
      </c>
      <c r="E24" s="48">
        <v>0.80952380952380953</v>
      </c>
      <c r="F24" s="48">
        <v>0.86538461538461542</v>
      </c>
      <c r="G24" s="48">
        <v>0.86</v>
      </c>
      <c r="H24" s="48">
        <v>0.828125</v>
      </c>
      <c r="I24" s="56">
        <v>0.96</v>
      </c>
      <c r="J24" s="48">
        <v>0.84</v>
      </c>
      <c r="K24" s="38">
        <f t="shared" si="0"/>
        <v>0.88288800454803995</v>
      </c>
      <c r="L24" s="30">
        <f t="shared" si="1"/>
        <v>0.86455488803932001</v>
      </c>
      <c r="M24" s="12">
        <v>0.89</v>
      </c>
      <c r="N24" s="12">
        <v>0.91</v>
      </c>
      <c r="O24" s="12">
        <v>0.87</v>
      </c>
    </row>
    <row r="25" spans="1:15" x14ac:dyDescent="0.25">
      <c r="A25" s="66"/>
      <c r="B25" s="31" t="s">
        <v>26</v>
      </c>
      <c r="C25" s="49">
        <v>0.83821263482280428</v>
      </c>
      <c r="D25" s="49">
        <v>0.87</v>
      </c>
      <c r="E25" s="49">
        <v>0.86528497409326421</v>
      </c>
      <c r="F25" s="49">
        <v>0.89035916824196593</v>
      </c>
      <c r="G25" s="49">
        <v>0.86534216335540837</v>
      </c>
      <c r="H25" s="49">
        <v>0.84042553191489</v>
      </c>
      <c r="I25" s="57">
        <v>0.9</v>
      </c>
      <c r="J25" s="49">
        <v>0.89432989690721998</v>
      </c>
      <c r="K25" s="38">
        <f t="shared" si="0"/>
        <v>0.88288800454803995</v>
      </c>
      <c r="L25" s="30">
        <f t="shared" si="1"/>
        <v>0.86455488803932001</v>
      </c>
      <c r="M25" s="12">
        <v>0.89</v>
      </c>
      <c r="N25" s="12">
        <v>0.91</v>
      </c>
      <c r="O25" s="12">
        <v>0.87</v>
      </c>
    </row>
    <row r="26" spans="1:15" x14ac:dyDescent="0.25">
      <c r="A26" s="45" t="s">
        <v>64</v>
      </c>
      <c r="B26" s="35" t="s">
        <v>63</v>
      </c>
      <c r="C26" s="50" t="s">
        <v>87</v>
      </c>
      <c r="D26" s="50" t="s">
        <v>87</v>
      </c>
      <c r="E26" s="50" t="s">
        <v>87</v>
      </c>
      <c r="F26" s="50" t="s">
        <v>87</v>
      </c>
      <c r="G26" s="50" t="s">
        <v>87</v>
      </c>
      <c r="H26" s="50" t="s">
        <v>87</v>
      </c>
      <c r="I26" s="50" t="s">
        <v>87</v>
      </c>
      <c r="J26" s="50" t="s">
        <v>87</v>
      </c>
      <c r="K26" s="38"/>
      <c r="L26" s="30"/>
      <c r="M26" s="12"/>
      <c r="N26" s="12"/>
      <c r="O26" s="12"/>
    </row>
    <row r="27" spans="1:15" x14ac:dyDescent="0.25">
      <c r="A27" s="32" t="s">
        <v>27</v>
      </c>
      <c r="B27" s="32"/>
      <c r="C27" s="49">
        <v>0.88</v>
      </c>
      <c r="D27" s="49">
        <v>0.87</v>
      </c>
      <c r="E27" s="49">
        <v>0.86375190645653277</v>
      </c>
      <c r="F27" s="49">
        <v>0.90542809177392281</v>
      </c>
      <c r="G27" s="49">
        <v>0.88777219430485765</v>
      </c>
      <c r="H27" s="49">
        <v>0.86455488803932001</v>
      </c>
      <c r="I27" s="59">
        <v>0.88</v>
      </c>
      <c r="J27" s="49">
        <v>0.88288800454803995</v>
      </c>
      <c r="K27" s="18"/>
      <c r="L27" s="18"/>
    </row>
  </sheetData>
  <mergeCells count="3">
    <mergeCell ref="A4:A7"/>
    <mergeCell ref="A8:A12"/>
    <mergeCell ref="A13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 2018</vt:lpstr>
      <vt:lpstr>Aruandesse 2018</vt:lpstr>
      <vt:lpstr>Andmed_detailsem</vt:lpstr>
      <vt:lpstr>Kirjeldus 2017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2018-06-13T11:28:09Z</dcterms:created>
  <dcterms:modified xsi:type="dcterms:W3CDTF">2019-10-22T08:16:04Z</dcterms:modified>
</cp:coreProperties>
</file>