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AF483363-2CF4-419D-8D2F-F03BE83F9BA8}" xr6:coauthVersionLast="45" xr6:coauthVersionMax="45" xr10:uidLastSave="{00000000-0000-0000-0000-000000000000}"/>
  <bookViews>
    <workbookView xWindow="-120" yWindow="-120" windowWidth="29040" windowHeight="15840" tabRatio="716" activeTab="1" xr2:uid="{00000000-000D-0000-FFFF-FFFF00000000}"/>
  </bookViews>
  <sheets>
    <sheet name="Kirjeldus" sheetId="14" r:id="rId1"/>
    <sheet name="Aruandesse2019" sheetId="28" r:id="rId2"/>
    <sheet name="Aruandesse2018" sheetId="26" r:id="rId3"/>
    <sheet name="Kirjeldus'17" sheetId="27" r:id="rId4"/>
    <sheet name="Aruandesse2017" sheetId="21" r:id="rId5"/>
    <sheet name="Aruandesse2016" sheetId="20" r:id="rId6"/>
    <sheet name="Aruandesse2015" sheetId="2" r:id="rId7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8" l="1"/>
  <c r="F25" i="28"/>
  <c r="F22" i="28"/>
  <c r="F20" i="28"/>
  <c r="F17" i="28"/>
  <c r="F12" i="28"/>
  <c r="F8" i="28"/>
  <c r="F7" i="28"/>
  <c r="F11" i="28" l="1"/>
  <c r="F13" i="28"/>
  <c r="F21" i="28"/>
  <c r="F24" i="28"/>
  <c r="G7" i="28"/>
  <c r="F10" i="28"/>
  <c r="G22" i="28"/>
  <c r="F9" i="28"/>
  <c r="G19" i="28"/>
  <c r="F27" i="28"/>
  <c r="F19" i="28"/>
  <c r="G24" i="28"/>
  <c r="G13" i="28"/>
  <c r="D28" i="28"/>
  <c r="G21" i="28"/>
  <c r="G25" i="28"/>
  <c r="G11" i="28"/>
  <c r="G23" i="28"/>
  <c r="F23" i="28"/>
  <c r="G9" i="28" l="1"/>
  <c r="G17" i="28"/>
  <c r="G8" i="28"/>
  <c r="G10" i="28"/>
  <c r="G26" i="28"/>
  <c r="E28" i="28"/>
  <c r="F28" i="28" s="1"/>
  <c r="G20" i="28"/>
  <c r="G12" i="28"/>
  <c r="F14" i="28"/>
  <c r="G27" i="28" l="1"/>
  <c r="H27" i="28"/>
  <c r="H23" i="28"/>
  <c r="H19" i="28"/>
  <c r="H15" i="28"/>
  <c r="H11" i="28"/>
  <c r="H25" i="28"/>
  <c r="H21" i="28"/>
  <c r="H13" i="28"/>
  <c r="H20" i="28"/>
  <c r="H16" i="28"/>
  <c r="H26" i="28"/>
  <c r="H22" i="28"/>
  <c r="H18" i="28"/>
  <c r="H14" i="28"/>
  <c r="H10" i="28"/>
  <c r="H7" i="28"/>
  <c r="H17" i="28"/>
  <c r="H9" i="28"/>
  <c r="H24" i="28"/>
  <c r="H12" i="28"/>
  <c r="H8" i="28"/>
  <c r="G28" i="28"/>
  <c r="G14" i="28"/>
  <c r="G37" i="21" l="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36" i="21"/>
  <c r="F8" i="26" l="1"/>
  <c r="F9" i="26"/>
  <c r="F10" i="26"/>
  <c r="F11" i="26"/>
  <c r="F12" i="26"/>
  <c r="F13" i="26"/>
  <c r="F14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7" i="26"/>
  <c r="G28" i="26" l="1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H14" i="26"/>
  <c r="G14" i="26"/>
  <c r="H13" i="26"/>
  <c r="G13" i="26"/>
  <c r="H12" i="26"/>
  <c r="G12" i="26"/>
  <c r="H11" i="26"/>
  <c r="G11" i="26"/>
  <c r="H10" i="26"/>
  <c r="G10" i="26"/>
  <c r="H9" i="26"/>
  <c r="G9" i="26"/>
  <c r="H8" i="26"/>
  <c r="G8" i="26"/>
  <c r="H7" i="26"/>
  <c r="G7" i="26"/>
  <c r="G8" i="21" l="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7" i="21"/>
  <c r="M29" i="21" l="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M9" i="21"/>
  <c r="L9" i="21"/>
  <c r="M8" i="21"/>
  <c r="L8" i="21"/>
  <c r="M7" i="21"/>
  <c r="L7" i="21"/>
  <c r="E28" i="20" l="1"/>
  <c r="F28" i="20" s="1"/>
  <c r="D28" i="20"/>
  <c r="E15" i="20"/>
  <c r="D15" i="20"/>
  <c r="E10" i="20"/>
  <c r="E29" i="20" s="1"/>
  <c r="D10" i="20"/>
  <c r="F13" i="20"/>
  <c r="F17" i="20"/>
  <c r="F25" i="20"/>
  <c r="F27" i="20"/>
  <c r="F7" i="20"/>
  <c r="F26" i="20"/>
  <c r="F24" i="20"/>
  <c r="F23" i="20"/>
  <c r="F22" i="20"/>
  <c r="F21" i="20"/>
  <c r="F20" i="20"/>
  <c r="F19" i="20"/>
  <c r="F18" i="20"/>
  <c r="F16" i="20"/>
  <c r="F14" i="20"/>
  <c r="F12" i="20"/>
  <c r="F11" i="20"/>
  <c r="F9" i="20"/>
  <c r="F8" i="20"/>
  <c r="H26" i="21" l="1"/>
  <c r="H22" i="21"/>
  <c r="H18" i="21"/>
  <c r="H16" i="21"/>
  <c r="H13" i="21"/>
  <c r="H11" i="21"/>
  <c r="H27" i="21"/>
  <c r="H25" i="21"/>
  <c r="H23" i="21"/>
  <c r="H19" i="21"/>
  <c r="H15" i="21"/>
  <c r="H12" i="21"/>
  <c r="H9" i="21"/>
  <c r="H24" i="21"/>
  <c r="H20" i="21"/>
  <c r="H8" i="21"/>
  <c r="H28" i="21"/>
  <c r="H21" i="21"/>
  <c r="H17" i="21"/>
  <c r="H14" i="21"/>
  <c r="H10" i="21"/>
  <c r="H7" i="21"/>
  <c r="D29" i="20"/>
  <c r="F29" i="20" s="1"/>
  <c r="G27" i="20" s="1"/>
  <c r="F15" i="20"/>
  <c r="F10" i="20"/>
  <c r="F10" i="2"/>
  <c r="F15" i="2"/>
  <c r="F28" i="2"/>
  <c r="G23" i="20" l="1"/>
  <c r="G24" i="20"/>
  <c r="G26" i="20"/>
  <c r="G11" i="20"/>
  <c r="G19" i="20"/>
  <c r="G25" i="20"/>
  <c r="G20" i="20"/>
  <c r="G17" i="20"/>
  <c r="G9" i="20"/>
  <c r="G12" i="20"/>
  <c r="G16" i="20"/>
  <c r="G18" i="20"/>
  <c r="G15" i="20"/>
  <c r="G7" i="20"/>
  <c r="G22" i="20"/>
  <c r="G8" i="20"/>
  <c r="G21" i="20"/>
  <c r="G13" i="20"/>
  <c r="G28" i="20"/>
  <c r="G14" i="20"/>
  <c r="G10" i="20"/>
  <c r="F29" i="2"/>
  <c r="F11" i="2"/>
  <c r="F19" i="2"/>
  <c r="F14" i="2"/>
  <c r="F9" i="2"/>
  <c r="F22" i="2"/>
  <c r="F13" i="2"/>
  <c r="F8" i="2"/>
  <c r="F7" i="2"/>
  <c r="F25" i="2"/>
  <c r="F21" i="2"/>
  <c r="F17" i="2"/>
  <c r="F12" i="2"/>
  <c r="F26" i="2"/>
  <c r="F18" i="2"/>
  <c r="F27" i="2"/>
  <c r="F23" i="2"/>
  <c r="F24" i="2"/>
  <c r="F20" i="2"/>
  <c r="F16" i="2"/>
  <c r="G8" i="2" l="1"/>
  <c r="G12" i="2"/>
  <c r="G16" i="2"/>
  <c r="G20" i="2"/>
  <c r="G24" i="2"/>
  <c r="G28" i="2"/>
  <c r="G10" i="2"/>
  <c r="G18" i="2"/>
  <c r="G26" i="2"/>
  <c r="G15" i="2"/>
  <c r="G23" i="2"/>
  <c r="G9" i="2"/>
  <c r="G13" i="2"/>
  <c r="G17" i="2"/>
  <c r="G21" i="2"/>
  <c r="G25" i="2"/>
  <c r="G7" i="2"/>
  <c r="G14" i="2"/>
  <c r="G22" i="2"/>
  <c r="G11" i="2"/>
  <c r="G19" i="2"/>
  <c r="G27" i="2"/>
</calcChain>
</file>

<file path=xl/sharedStrings.xml><?xml version="1.0" encoding="utf-8"?>
<sst xmlns="http://schemas.openxmlformats.org/spreadsheetml/2006/main" count="212" uniqueCount="72">
  <si>
    <t xml:space="preserve">Kirurgia indikaator 2: Päevakirurgia osakaal kubemesonga operatsioonidel 
</t>
  </si>
  <si>
    <t>Haiglaliik</t>
  </si>
  <si>
    <t>PERH</t>
  </si>
  <si>
    <t>TLH</t>
  </si>
  <si>
    <t>TÜK</t>
  </si>
  <si>
    <t>piirkH</t>
  </si>
  <si>
    <t>ITK</t>
  </si>
  <si>
    <t>LTKH</t>
  </si>
  <si>
    <t>IVKH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</si>
  <si>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</si>
  <si>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</si>
  <si>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</si>
  <si>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</si>
  <si>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</si>
  <si>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</si>
  <si>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</si>
  <si>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</si>
  <si>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Rapla</t>
  </si>
  <si>
    <t>Valga</t>
  </si>
  <si>
    <t>Vilj</t>
  </si>
  <si>
    <t>Põlva</t>
  </si>
  <si>
    <t>üldH</t>
  </si>
  <si>
    <t>Piirkondlikud</t>
  </si>
  <si>
    <t>Keskhaiglad</t>
  </si>
  <si>
    <t>Üldhaiglad</t>
  </si>
  <si>
    <t>Rakvere</t>
  </si>
  <si>
    <t>Kokku:</t>
  </si>
  <si>
    <t>Haigla</t>
  </si>
  <si>
    <t>keskH</t>
  </si>
  <si>
    <t>2015.a.
teostatud
plaanilised kubemesonga op, kordi</t>
  </si>
  <si>
    <t>2015.a.
päevakirurgias teostatud
plaanilised kubemesonga op, kordi</t>
  </si>
  <si>
    <t>2015.a.
päevakirurgias
teostatud
plaanilised kubemesonga op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</si>
  <si>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</si>
  <si>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</si>
  <si>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</si>
  <si>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</si>
  <si>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</si>
  <si>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</si>
  <si>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</si>
  <si>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</si>
  <si>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</si>
  <si>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</si>
  <si>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</si>
  <si>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</si>
  <si>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</si>
  <si>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</si>
  <si>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</si>
  <si>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</si>
  <si>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</si>
  <si>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</si>
  <si>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</si>
  <si>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</si>
  <si>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</si>
  <si>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</si>
  <si>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</si>
  <si>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</si>
  <si>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plaanilised kubemesonga operatsioonid, arv</t>
  </si>
  <si>
    <t>2017.a
päevakirurgias teostatud
plaanilised kubemesonga operatsioonid, arv</t>
  </si>
  <si>
    <t>2016.a
plaanilised kubemesonga operatsioonid, arv</t>
  </si>
  <si>
    <t>2016.a
päevakirurgias teostatud
plaanilised kubemesonga operatsioonid, arv</t>
  </si>
  <si>
    <t>2016.a
päevakirurgias
teostatud
plaanilised kubemesonga operatsioonid, osakaal</t>
  </si>
  <si>
    <t>2018.a plaanilised kubemesonga operatsioonid, arv</t>
  </si>
  <si>
    <r>
      <t xml:space="preserve">*2018.a andmetes vanus </t>
    </r>
    <r>
      <rPr>
        <sz val="10"/>
        <color theme="1"/>
        <rFont val="Calibri"/>
        <family val="2"/>
        <charset val="186"/>
      </rPr>
      <t>≥19</t>
    </r>
  </si>
  <si>
    <t>2018.a päevakirurgias teostatud plaanilised kubemesonga operatsioonid, arv</t>
  </si>
  <si>
    <t>2018.a päevakirurgias teostatud plaanilised kubemesonga operatsioonid, osakaal</t>
  </si>
  <si>
    <t>2017.a päevakirurgias teostatud plaanilised kubemesonga operatsioonid, osakaal</t>
  </si>
  <si>
    <t>2017.a päevakirurgias teostatud plaanilised kubemesonga operatsioonid, arv</t>
  </si>
  <si>
    <t>95% UV</t>
  </si>
  <si>
    <t>-</t>
  </si>
  <si>
    <t>2019.a plaanilised kubemesonga operatsioonid, arv</t>
  </si>
  <si>
    <t>2019.a päevakirurgias teostatud plaanilised kubemesonga operatsioonid, arv</t>
  </si>
  <si>
    <t>2019.a päevakirurgias teostatud plaanilised kubemesonga operatsioonid,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</si>
</sst>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6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4" applyNumberFormat="0" applyAlignment="0" applyProtection="0"/>
    <xf numFmtId="0" fontId="15" fillId="15" borderId="5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4" applyNumberFormat="0" applyAlignment="0" applyProtection="0"/>
    <xf numFmtId="0" fontId="21" fillId="0" borderId="9" applyNumberFormat="0" applyFill="0" applyAlignment="0" applyProtection="0"/>
    <xf numFmtId="0" fontId="21" fillId="21" borderId="0" applyNumberFormat="0" applyBorder="0" applyAlignment="0" applyProtection="0"/>
    <xf numFmtId="0" fontId="4" fillId="20" borderId="4" applyNumberFormat="0" applyFont="0" applyAlignment="0" applyProtection="0"/>
    <xf numFmtId="0" fontId="22" fillId="23" borderId="10" applyNumberFormat="0" applyAlignment="0" applyProtection="0"/>
    <xf numFmtId="4" fontId="4" fillId="27" borderId="4" applyNumberFormat="0" applyProtection="0">
      <alignment vertical="center"/>
    </xf>
    <xf numFmtId="4" fontId="25" fillId="28" borderId="4" applyNumberFormat="0" applyProtection="0">
      <alignment vertical="center"/>
    </xf>
    <xf numFmtId="4" fontId="4" fillId="28" borderId="4" applyNumberFormat="0" applyProtection="0">
      <alignment horizontal="left" vertical="center" indent="1"/>
    </xf>
    <xf numFmtId="0" fontId="8" fillId="27" borderId="11" applyNumberFormat="0" applyProtection="0">
      <alignment horizontal="left" vertical="top" indent="1"/>
    </xf>
    <xf numFmtId="4" fontId="4" fillId="29" borderId="4" applyNumberFormat="0" applyProtection="0">
      <alignment horizontal="left" vertical="center" indent="1"/>
    </xf>
    <xf numFmtId="4" fontId="4" fillId="30" borderId="4" applyNumberFormat="0" applyProtection="0">
      <alignment horizontal="right" vertical="center"/>
    </xf>
    <xf numFmtId="4" fontId="4" fillId="31" borderId="4" applyNumberFormat="0" applyProtection="0">
      <alignment horizontal="right" vertical="center"/>
    </xf>
    <xf numFmtId="4" fontId="4" fillId="32" borderId="12" applyNumberFormat="0" applyProtection="0">
      <alignment horizontal="right" vertical="center"/>
    </xf>
    <xf numFmtId="4" fontId="4" fillId="33" borderId="4" applyNumberFormat="0" applyProtection="0">
      <alignment horizontal="right" vertical="center"/>
    </xf>
    <xf numFmtId="4" fontId="4" fillId="34" borderId="4" applyNumberFormat="0" applyProtection="0">
      <alignment horizontal="right" vertical="center"/>
    </xf>
    <xf numFmtId="4" fontId="4" fillId="35" borderId="4" applyNumberFormat="0" applyProtection="0">
      <alignment horizontal="right" vertical="center"/>
    </xf>
    <xf numFmtId="4" fontId="4" fillId="36" borderId="4" applyNumberFormat="0" applyProtection="0">
      <alignment horizontal="right" vertical="center"/>
    </xf>
    <xf numFmtId="4" fontId="4" fillId="37" borderId="4" applyNumberFormat="0" applyProtection="0">
      <alignment horizontal="right" vertical="center"/>
    </xf>
    <xf numFmtId="4" fontId="4" fillId="38" borderId="4" applyNumberFormat="0" applyProtection="0">
      <alignment horizontal="right" vertical="center"/>
    </xf>
    <xf numFmtId="4" fontId="4" fillId="39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4" fillId="41" borderId="4" applyNumberFormat="0" applyProtection="0">
      <alignment horizontal="right" vertical="center"/>
    </xf>
    <xf numFmtId="4" fontId="4" fillId="42" borderId="12" applyNumberFormat="0" applyProtection="0">
      <alignment horizontal="left" vertical="center" indent="1"/>
    </xf>
    <xf numFmtId="4" fontId="4" fillId="41" borderId="12" applyNumberFormat="0" applyProtection="0">
      <alignment horizontal="left" vertical="center" indent="1"/>
    </xf>
    <xf numFmtId="0" fontId="4" fillId="43" borderId="4" applyNumberFormat="0" applyProtection="0">
      <alignment horizontal="left" vertical="center" indent="1"/>
    </xf>
    <xf numFmtId="0" fontId="4" fillId="40" borderId="11" applyNumberFormat="0" applyProtection="0">
      <alignment horizontal="left" vertical="top" indent="1"/>
    </xf>
    <xf numFmtId="0" fontId="4" fillId="44" borderId="4" applyNumberFormat="0" applyProtection="0">
      <alignment horizontal="left" vertical="center" indent="1"/>
    </xf>
    <xf numFmtId="0" fontId="4" fillId="41" borderId="11" applyNumberFormat="0" applyProtection="0">
      <alignment horizontal="left" vertical="top" indent="1"/>
    </xf>
    <xf numFmtId="0" fontId="4" fillId="45" borderId="4" applyNumberFormat="0" applyProtection="0">
      <alignment horizontal="left" vertical="center" indent="1"/>
    </xf>
    <xf numFmtId="0" fontId="4" fillId="45" borderId="11" applyNumberFormat="0" applyProtection="0">
      <alignment horizontal="left" vertical="top" indent="1"/>
    </xf>
    <xf numFmtId="0" fontId="4" fillId="42" borderId="4" applyNumberFormat="0" applyProtection="0">
      <alignment horizontal="left" vertical="center" indent="1"/>
    </xf>
    <xf numFmtId="0" fontId="4" fillId="42" borderId="11" applyNumberFormat="0" applyProtection="0">
      <alignment horizontal="left" vertical="top" indent="1"/>
    </xf>
    <xf numFmtId="0" fontId="4" fillId="46" borderId="13" applyNumberFormat="0">
      <protection locked="0"/>
    </xf>
    <xf numFmtId="0" fontId="5" fillId="40" borderId="14" applyBorder="0"/>
    <xf numFmtId="4" fontId="6" fillId="47" borderId="11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1" applyNumberFormat="0" applyProtection="0">
      <alignment horizontal="left" vertical="center" indent="1"/>
    </xf>
    <xf numFmtId="0" fontId="6" fillId="47" borderId="11" applyNumberFormat="0" applyProtection="0">
      <alignment horizontal="left" vertical="top" indent="1"/>
    </xf>
    <xf numFmtId="4" fontId="4" fillId="0" borderId="4" applyNumberFormat="0" applyProtection="0">
      <alignment horizontal="right" vertical="center"/>
    </xf>
    <xf numFmtId="4" fontId="25" fillId="49" borderId="4" applyNumberFormat="0" applyProtection="0">
      <alignment horizontal="right" vertical="center"/>
    </xf>
    <xf numFmtId="4" fontId="4" fillId="29" borderId="4" applyNumberFormat="0" applyProtection="0">
      <alignment horizontal="left" vertical="center" indent="1"/>
    </xf>
    <xf numFmtId="0" fontId="6" fillId="41" borderId="11" applyNumberFormat="0" applyProtection="0">
      <alignment horizontal="left" vertical="top" indent="1"/>
    </xf>
    <xf numFmtId="4" fontId="9" fillId="50" borderId="12" applyNumberFormat="0" applyProtection="0">
      <alignment horizontal="left" vertical="center" indent="1"/>
    </xf>
    <xf numFmtId="0" fontId="4" fillId="51" borderId="1"/>
    <xf numFmtId="4" fontId="10" fillId="46" borderId="4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  <xf numFmtId="0" fontId="34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0" fontId="27" fillId="0" borderId="1" xfId="0" applyFont="1" applyBorder="1"/>
    <xf numFmtId="9" fontId="0" fillId="0" borderId="1" xfId="0" applyNumberFormat="1" applyBorder="1"/>
    <xf numFmtId="9" fontId="27" fillId="0" borderId="1" xfId="0" applyNumberFormat="1" applyFont="1" applyBorder="1"/>
    <xf numFmtId="9" fontId="28" fillId="0" borderId="0" xfId="0" applyNumberFormat="1" applyFont="1"/>
    <xf numFmtId="9" fontId="28" fillId="0" borderId="0" xfId="0" applyNumberFormat="1" applyFont="1" applyAlignment="1">
      <alignment horizontal="left"/>
    </xf>
    <xf numFmtId="0" fontId="26" fillId="0" borderId="0" xfId="0" applyFont="1" applyAlignment="1">
      <alignment vertical="top" wrapText="1"/>
    </xf>
    <xf numFmtId="0" fontId="29" fillId="0" borderId="0" xfId="0" applyFont="1"/>
    <xf numFmtId="0" fontId="2" fillId="0" borderId="0" xfId="0" applyFont="1" applyAlignment="1">
      <alignment horizontal="left"/>
    </xf>
    <xf numFmtId="9" fontId="32" fillId="0" borderId="1" xfId="202" applyFont="1" applyBorder="1" applyAlignment="1">
      <alignment horizontal="right"/>
    </xf>
    <xf numFmtId="9" fontId="27" fillId="0" borderId="1" xfId="202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164" fontId="28" fillId="0" borderId="0" xfId="0" applyNumberFormat="1" applyFont="1"/>
    <xf numFmtId="0" fontId="0" fillId="0" borderId="17" xfId="0" applyFont="1" applyBorder="1"/>
    <xf numFmtId="0" fontId="0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Fill="1"/>
    <xf numFmtId="0" fontId="33" fillId="0" borderId="0" xfId="0" applyFont="1"/>
    <xf numFmtId="0" fontId="35" fillId="0" borderId="0" xfId="0" applyFont="1" applyFill="1" applyBorder="1" applyAlignment="1">
      <alignment vertical="center" wrapText="1"/>
    </xf>
    <xf numFmtId="0" fontId="36" fillId="0" borderId="0" xfId="0" applyFont="1" applyFill="1"/>
    <xf numFmtId="0" fontId="36" fillId="0" borderId="0" xfId="0" applyFont="1" applyFill="1" applyBorder="1"/>
    <xf numFmtId="0" fontId="37" fillId="0" borderId="0" xfId="0" applyFont="1"/>
    <xf numFmtId="0" fontId="28" fillId="0" borderId="0" xfId="0" applyFont="1" applyFill="1"/>
    <xf numFmtId="0" fontId="33" fillId="0" borderId="0" xfId="0" applyFont="1" applyFill="1"/>
    <xf numFmtId="0" fontId="28" fillId="0" borderId="0" xfId="0" applyFont="1" applyFill="1" applyBorder="1" applyAlignment="1">
      <alignment horizontal="center" wrapText="1"/>
    </xf>
    <xf numFmtId="9" fontId="28" fillId="0" borderId="0" xfId="0" applyNumberFormat="1" applyFont="1" applyFill="1"/>
    <xf numFmtId="9" fontId="28" fillId="0" borderId="0" xfId="0" applyNumberFormat="1" applyFont="1" applyFill="1" applyAlignment="1">
      <alignment horizontal="left"/>
    </xf>
    <xf numFmtId="164" fontId="28" fillId="0" borderId="0" xfId="0" applyNumberFormat="1" applyFont="1" applyFill="1"/>
    <xf numFmtId="9" fontId="36" fillId="0" borderId="0" xfId="0" applyNumberFormat="1" applyFont="1" applyFill="1" applyBorder="1"/>
    <xf numFmtId="0" fontId="35" fillId="0" borderId="0" xfId="0" applyFont="1" applyFill="1" applyBorder="1"/>
    <xf numFmtId="9" fontId="35" fillId="0" borderId="0" xfId="0" applyNumberFormat="1" applyFont="1" applyFill="1" applyBorder="1"/>
    <xf numFmtId="0" fontId="35" fillId="0" borderId="0" xfId="0" applyFont="1" applyFill="1" applyBorder="1" applyAlignment="1"/>
    <xf numFmtId="0" fontId="38" fillId="0" borderId="0" xfId="0" applyFont="1"/>
    <xf numFmtId="49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 wrapText="1"/>
    </xf>
    <xf numFmtId="0" fontId="0" fillId="0" borderId="17" xfId="0" applyBorder="1"/>
    <xf numFmtId="9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16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28" xr:uid="{00000000-0005-0000-0000-000003000000}"/>
    <cellStyle name="Accent1 11" xfId="150" xr:uid="{00000000-0005-0000-0000-000004000000}"/>
    <cellStyle name="Accent1 12" xfId="151" xr:uid="{00000000-0005-0000-0000-000005000000}"/>
    <cellStyle name="Accent1 13" xfId="147" xr:uid="{00000000-0005-0000-0000-000006000000}"/>
    <cellStyle name="Accent1 14" xfId="153" xr:uid="{00000000-0005-0000-0000-000007000000}"/>
    <cellStyle name="Accent1 15" xfId="164" xr:uid="{00000000-0005-0000-0000-000008000000}"/>
    <cellStyle name="Accent1 16" xfId="165" xr:uid="{00000000-0005-0000-0000-000009000000}"/>
    <cellStyle name="Accent1 17" xfId="172" xr:uid="{00000000-0005-0000-0000-00000A000000}"/>
    <cellStyle name="Accent1 18" xfId="178" xr:uid="{00000000-0005-0000-0000-00000B000000}"/>
    <cellStyle name="Accent1 19" xfId="197" xr:uid="{00000000-0005-0000-0000-00000C000000}"/>
    <cellStyle name="Accent1 2" xfId="2" xr:uid="{00000000-0005-0000-0000-00000D000000}"/>
    <cellStyle name="Accent1 20" xfId="199" xr:uid="{00000000-0005-0000-0000-00000E000000}"/>
    <cellStyle name="Accent1 21" xfId="201" xr:uid="{00000000-0005-0000-0000-00000F000000}"/>
    <cellStyle name="Accent1 22" xfId="204" xr:uid="{00000000-0005-0000-0000-000010000000}"/>
    <cellStyle name="Accent1 23" xfId="215" xr:uid="{00000000-0005-0000-0000-000011000000}"/>
    <cellStyle name="Accent1 3" xfId="86" xr:uid="{00000000-0005-0000-0000-000012000000}"/>
    <cellStyle name="Accent1 4" xfId="116" xr:uid="{00000000-0005-0000-0000-000013000000}"/>
    <cellStyle name="Accent1 5" xfId="119" xr:uid="{00000000-0005-0000-0000-000014000000}"/>
    <cellStyle name="Accent1 6" xfId="121" xr:uid="{00000000-0005-0000-0000-000015000000}"/>
    <cellStyle name="Accent1 7" xfId="123" xr:uid="{00000000-0005-0000-0000-000016000000}"/>
    <cellStyle name="Accent1 8" xfId="125" xr:uid="{00000000-0005-0000-0000-000017000000}"/>
    <cellStyle name="Accent1 9" xfId="127" xr:uid="{00000000-0005-0000-0000-000018000000}"/>
    <cellStyle name="Accent2 - 20%" xfId="7" xr:uid="{00000000-0005-0000-0000-000019000000}"/>
    <cellStyle name="Accent2 - 40%" xfId="8" xr:uid="{00000000-0005-0000-0000-00001A000000}"/>
    <cellStyle name="Accent2 - 60%" xfId="9" xr:uid="{00000000-0005-0000-0000-00001B000000}"/>
    <cellStyle name="Accent2 10" xfId="130" xr:uid="{00000000-0005-0000-0000-00001C000000}"/>
    <cellStyle name="Accent2 11" xfId="149" xr:uid="{00000000-0005-0000-0000-00001D000000}"/>
    <cellStyle name="Accent2 12" xfId="129" xr:uid="{00000000-0005-0000-0000-00001E000000}"/>
    <cellStyle name="Accent2 13" xfId="145" xr:uid="{00000000-0005-0000-0000-00001F000000}"/>
    <cellStyle name="Accent2 14" xfId="154" xr:uid="{00000000-0005-0000-0000-000020000000}"/>
    <cellStyle name="Accent2 15" xfId="163" xr:uid="{00000000-0005-0000-0000-000021000000}"/>
    <cellStyle name="Accent2 16" xfId="166" xr:uid="{00000000-0005-0000-0000-000022000000}"/>
    <cellStyle name="Accent2 17" xfId="173" xr:uid="{00000000-0005-0000-0000-000023000000}"/>
    <cellStyle name="Accent2 18" xfId="179" xr:uid="{00000000-0005-0000-0000-000024000000}"/>
    <cellStyle name="Accent2 19" xfId="196" xr:uid="{00000000-0005-0000-0000-000025000000}"/>
    <cellStyle name="Accent2 2" xfId="6" xr:uid="{00000000-0005-0000-0000-000026000000}"/>
    <cellStyle name="Accent2 20" xfId="198" xr:uid="{00000000-0005-0000-0000-000027000000}"/>
    <cellStyle name="Accent2 21" xfId="200" xr:uid="{00000000-0005-0000-0000-000028000000}"/>
    <cellStyle name="Accent2 22" xfId="205" xr:uid="{00000000-0005-0000-0000-000029000000}"/>
    <cellStyle name="Accent2 23" xfId="214" xr:uid="{00000000-0005-0000-0000-00002A000000}"/>
    <cellStyle name="Accent2 3" xfId="89" xr:uid="{00000000-0005-0000-0000-00002B000000}"/>
    <cellStyle name="Accent2 4" xfId="114" xr:uid="{00000000-0005-0000-0000-00002C000000}"/>
    <cellStyle name="Accent2 5" xfId="117" xr:uid="{00000000-0005-0000-0000-00002D000000}"/>
    <cellStyle name="Accent2 6" xfId="120" xr:uid="{00000000-0005-0000-0000-00002E000000}"/>
    <cellStyle name="Accent2 7" xfId="122" xr:uid="{00000000-0005-0000-0000-00002F000000}"/>
    <cellStyle name="Accent2 8" xfId="124" xr:uid="{00000000-0005-0000-0000-000030000000}"/>
    <cellStyle name="Accent2 9" xfId="126" xr:uid="{00000000-0005-0000-0000-000031000000}"/>
    <cellStyle name="Accent3 - 20%" xfId="11" xr:uid="{00000000-0005-0000-0000-000032000000}"/>
    <cellStyle name="Accent3 - 40%" xfId="12" xr:uid="{00000000-0005-0000-0000-000033000000}"/>
    <cellStyle name="Accent3 - 60%" xfId="13" xr:uid="{00000000-0005-0000-0000-000034000000}"/>
    <cellStyle name="Accent3 10" xfId="132" xr:uid="{00000000-0005-0000-0000-000035000000}"/>
    <cellStyle name="Accent3 11" xfId="148" xr:uid="{00000000-0005-0000-0000-000036000000}"/>
    <cellStyle name="Accent3 12" xfId="131" xr:uid="{00000000-0005-0000-0000-000037000000}"/>
    <cellStyle name="Accent3 13" xfId="142" xr:uid="{00000000-0005-0000-0000-000038000000}"/>
    <cellStyle name="Accent3 14" xfId="155" xr:uid="{00000000-0005-0000-0000-000039000000}"/>
    <cellStyle name="Accent3 15" xfId="162" xr:uid="{00000000-0005-0000-0000-00003A000000}"/>
    <cellStyle name="Accent3 16" xfId="167" xr:uid="{00000000-0005-0000-0000-00003B000000}"/>
    <cellStyle name="Accent3 17" xfId="174" xr:uid="{00000000-0005-0000-0000-00003C000000}"/>
    <cellStyle name="Accent3 18" xfId="181" xr:uid="{00000000-0005-0000-0000-00003D000000}"/>
    <cellStyle name="Accent3 19" xfId="194" xr:uid="{00000000-0005-0000-0000-00003E000000}"/>
    <cellStyle name="Accent3 2" xfId="10" xr:uid="{00000000-0005-0000-0000-00003F000000}"/>
    <cellStyle name="Accent3 20" xfId="180" xr:uid="{00000000-0005-0000-0000-000040000000}"/>
    <cellStyle name="Accent3 21" xfId="195" xr:uid="{00000000-0005-0000-0000-000041000000}"/>
    <cellStyle name="Accent3 22" xfId="206" xr:uid="{00000000-0005-0000-0000-000042000000}"/>
    <cellStyle name="Accent3 23" xfId="213" xr:uid="{00000000-0005-0000-0000-000043000000}"/>
    <cellStyle name="Accent3 3" xfId="92" xr:uid="{00000000-0005-0000-0000-000044000000}"/>
    <cellStyle name="Accent3 4" xfId="111" xr:uid="{00000000-0005-0000-0000-000045000000}"/>
    <cellStyle name="Accent3 5" xfId="90" xr:uid="{00000000-0005-0000-0000-000046000000}"/>
    <cellStyle name="Accent3 6" xfId="113" xr:uid="{00000000-0005-0000-0000-000047000000}"/>
    <cellStyle name="Accent3 7" xfId="87" xr:uid="{00000000-0005-0000-0000-000048000000}"/>
    <cellStyle name="Accent3 8" xfId="115" xr:uid="{00000000-0005-0000-0000-000049000000}"/>
    <cellStyle name="Accent3 9" xfId="118" xr:uid="{00000000-0005-0000-0000-00004A000000}"/>
    <cellStyle name="Accent4 - 20%" xfId="15" xr:uid="{00000000-0005-0000-0000-00004B000000}"/>
    <cellStyle name="Accent4 - 40%" xfId="16" xr:uid="{00000000-0005-0000-0000-00004C000000}"/>
    <cellStyle name="Accent4 - 60%" xfId="17" xr:uid="{00000000-0005-0000-0000-00004D000000}"/>
    <cellStyle name="Accent4 10" xfId="134" xr:uid="{00000000-0005-0000-0000-00004E000000}"/>
    <cellStyle name="Accent4 11" xfId="146" xr:uid="{00000000-0005-0000-0000-00004F000000}"/>
    <cellStyle name="Accent4 12" xfId="133" xr:uid="{00000000-0005-0000-0000-000050000000}"/>
    <cellStyle name="Accent4 13" xfId="141" xr:uid="{00000000-0005-0000-0000-000051000000}"/>
    <cellStyle name="Accent4 14" xfId="156" xr:uid="{00000000-0005-0000-0000-000052000000}"/>
    <cellStyle name="Accent4 15" xfId="161" xr:uid="{00000000-0005-0000-0000-000053000000}"/>
    <cellStyle name="Accent4 16" xfId="168" xr:uid="{00000000-0005-0000-0000-000054000000}"/>
    <cellStyle name="Accent4 17" xfId="175" xr:uid="{00000000-0005-0000-0000-000055000000}"/>
    <cellStyle name="Accent4 18" xfId="183" xr:uid="{00000000-0005-0000-0000-000056000000}"/>
    <cellStyle name="Accent4 19" xfId="192" xr:uid="{00000000-0005-0000-0000-000057000000}"/>
    <cellStyle name="Accent4 2" xfId="14" xr:uid="{00000000-0005-0000-0000-000058000000}"/>
    <cellStyle name="Accent4 20" xfId="182" xr:uid="{00000000-0005-0000-0000-000059000000}"/>
    <cellStyle name="Accent4 21" xfId="193" xr:uid="{00000000-0005-0000-0000-00005A000000}"/>
    <cellStyle name="Accent4 22" xfId="207" xr:uid="{00000000-0005-0000-0000-00005B000000}"/>
    <cellStyle name="Accent4 23" xfId="212" xr:uid="{00000000-0005-0000-0000-00005C000000}"/>
    <cellStyle name="Accent4 3" xfId="94" xr:uid="{00000000-0005-0000-0000-00005D000000}"/>
    <cellStyle name="Accent4 4" xfId="109" xr:uid="{00000000-0005-0000-0000-00005E000000}"/>
    <cellStyle name="Accent4 5" xfId="93" xr:uid="{00000000-0005-0000-0000-00005F000000}"/>
    <cellStyle name="Accent4 6" xfId="110" xr:uid="{00000000-0005-0000-0000-000060000000}"/>
    <cellStyle name="Accent4 7" xfId="91" xr:uid="{00000000-0005-0000-0000-000061000000}"/>
    <cellStyle name="Accent4 8" xfId="112" xr:uid="{00000000-0005-0000-0000-000062000000}"/>
    <cellStyle name="Accent4 9" xfId="88" xr:uid="{00000000-0005-0000-0000-000063000000}"/>
    <cellStyle name="Accent5 - 20%" xfId="19" xr:uid="{00000000-0005-0000-0000-000064000000}"/>
    <cellStyle name="Accent5 - 40%" xfId="20" xr:uid="{00000000-0005-0000-0000-000065000000}"/>
    <cellStyle name="Accent5 - 60%" xfId="21" xr:uid="{00000000-0005-0000-0000-000066000000}"/>
    <cellStyle name="Accent5 10" xfId="135" xr:uid="{00000000-0005-0000-0000-000067000000}"/>
    <cellStyle name="Accent5 11" xfId="144" xr:uid="{00000000-0005-0000-0000-000068000000}"/>
    <cellStyle name="Accent5 12" xfId="136" xr:uid="{00000000-0005-0000-0000-000069000000}"/>
    <cellStyle name="Accent5 13" xfId="140" xr:uid="{00000000-0005-0000-0000-00006A000000}"/>
    <cellStyle name="Accent5 14" xfId="157" xr:uid="{00000000-0005-0000-0000-00006B000000}"/>
    <cellStyle name="Accent5 15" xfId="160" xr:uid="{00000000-0005-0000-0000-00006C000000}"/>
    <cellStyle name="Accent5 16" xfId="169" xr:uid="{00000000-0005-0000-0000-00006D000000}"/>
    <cellStyle name="Accent5 17" xfId="176" xr:uid="{00000000-0005-0000-0000-00006E000000}"/>
    <cellStyle name="Accent5 18" xfId="185" xr:uid="{00000000-0005-0000-0000-00006F000000}"/>
    <cellStyle name="Accent5 19" xfId="190" xr:uid="{00000000-0005-0000-0000-000070000000}"/>
    <cellStyle name="Accent5 2" xfId="18" xr:uid="{00000000-0005-0000-0000-000071000000}"/>
    <cellStyle name="Accent5 20" xfId="184" xr:uid="{00000000-0005-0000-0000-000072000000}"/>
    <cellStyle name="Accent5 21" xfId="191" xr:uid="{00000000-0005-0000-0000-000073000000}"/>
    <cellStyle name="Accent5 22" xfId="208" xr:uid="{00000000-0005-0000-0000-000074000000}"/>
    <cellStyle name="Accent5 23" xfId="211" xr:uid="{00000000-0005-0000-0000-000075000000}"/>
    <cellStyle name="Accent5 3" xfId="98" xr:uid="{00000000-0005-0000-0000-000076000000}"/>
    <cellStyle name="Accent5 4" xfId="106" xr:uid="{00000000-0005-0000-0000-000077000000}"/>
    <cellStyle name="Accent5 5" xfId="97" xr:uid="{00000000-0005-0000-0000-000078000000}"/>
    <cellStyle name="Accent5 6" xfId="107" xr:uid="{00000000-0005-0000-0000-000079000000}"/>
    <cellStyle name="Accent5 7" xfId="96" xr:uid="{00000000-0005-0000-0000-00007A000000}"/>
    <cellStyle name="Accent5 8" xfId="108" xr:uid="{00000000-0005-0000-0000-00007B000000}"/>
    <cellStyle name="Accent5 9" xfId="95" xr:uid="{00000000-0005-0000-0000-00007C000000}"/>
    <cellStyle name="Accent6 - 20%" xfId="23" xr:uid="{00000000-0005-0000-0000-00007D000000}"/>
    <cellStyle name="Accent6 - 40%" xfId="24" xr:uid="{00000000-0005-0000-0000-00007E000000}"/>
    <cellStyle name="Accent6 - 60%" xfId="25" xr:uid="{00000000-0005-0000-0000-00007F000000}"/>
    <cellStyle name="Accent6 10" xfId="137" xr:uid="{00000000-0005-0000-0000-000080000000}"/>
    <cellStyle name="Accent6 11" xfId="143" xr:uid="{00000000-0005-0000-0000-000081000000}"/>
    <cellStyle name="Accent6 12" xfId="138" xr:uid="{00000000-0005-0000-0000-000082000000}"/>
    <cellStyle name="Accent6 13" xfId="139" xr:uid="{00000000-0005-0000-0000-000083000000}"/>
    <cellStyle name="Accent6 14" xfId="158" xr:uid="{00000000-0005-0000-0000-000084000000}"/>
    <cellStyle name="Accent6 15" xfId="159" xr:uid="{00000000-0005-0000-0000-000085000000}"/>
    <cellStyle name="Accent6 16" xfId="170" xr:uid="{00000000-0005-0000-0000-000086000000}"/>
    <cellStyle name="Accent6 17" xfId="177" xr:uid="{00000000-0005-0000-0000-000087000000}"/>
    <cellStyle name="Accent6 18" xfId="186" xr:uid="{00000000-0005-0000-0000-000088000000}"/>
    <cellStyle name="Accent6 19" xfId="189" xr:uid="{00000000-0005-0000-0000-000089000000}"/>
    <cellStyle name="Accent6 2" xfId="22" xr:uid="{00000000-0005-0000-0000-00008A000000}"/>
    <cellStyle name="Accent6 20" xfId="187" xr:uid="{00000000-0005-0000-0000-00008B000000}"/>
    <cellStyle name="Accent6 21" xfId="188" xr:uid="{00000000-0005-0000-0000-00008C000000}"/>
    <cellStyle name="Accent6 22" xfId="209" xr:uid="{00000000-0005-0000-0000-00008D000000}"/>
    <cellStyle name="Accent6 23" xfId="210" xr:uid="{00000000-0005-0000-0000-00008E000000}"/>
    <cellStyle name="Accent6 3" xfId="99" xr:uid="{00000000-0005-0000-0000-00008F000000}"/>
    <cellStyle name="Accent6 4" xfId="105" xr:uid="{00000000-0005-0000-0000-000090000000}"/>
    <cellStyle name="Accent6 5" xfId="100" xr:uid="{00000000-0005-0000-0000-000091000000}"/>
    <cellStyle name="Accent6 6" xfId="104" xr:uid="{00000000-0005-0000-0000-000092000000}"/>
    <cellStyle name="Accent6 7" xfId="101" xr:uid="{00000000-0005-0000-0000-000093000000}"/>
    <cellStyle name="Accent6 8" xfId="103" xr:uid="{00000000-0005-0000-0000-000094000000}"/>
    <cellStyle name="Accent6 9" xfId="102" xr:uid="{00000000-0005-0000-0000-000095000000}"/>
    <cellStyle name="Bad 2" xfId="26" xr:uid="{00000000-0005-0000-0000-000096000000}"/>
    <cellStyle name="Calculation 2" xfId="27" xr:uid="{00000000-0005-0000-0000-000097000000}"/>
    <cellStyle name="Check Cell 2" xfId="28" xr:uid="{00000000-0005-0000-0000-000098000000}"/>
    <cellStyle name="Emphasis 1" xfId="29" xr:uid="{00000000-0005-0000-0000-000099000000}"/>
    <cellStyle name="Emphasis 2" xfId="30" xr:uid="{00000000-0005-0000-0000-00009A000000}"/>
    <cellStyle name="Emphasis 3" xfId="31" xr:uid="{00000000-0005-0000-0000-00009B000000}"/>
    <cellStyle name="Good 2" xfId="32" xr:uid="{00000000-0005-0000-0000-00009C000000}"/>
    <cellStyle name="Heading 1 2" xfId="33" xr:uid="{00000000-0005-0000-0000-00009D000000}"/>
    <cellStyle name="Heading 2 2" xfId="34" xr:uid="{00000000-0005-0000-0000-00009E000000}"/>
    <cellStyle name="Heading 3 2" xfId="35" xr:uid="{00000000-0005-0000-0000-00009F000000}"/>
    <cellStyle name="Heading 4 2" xfId="36" xr:uid="{00000000-0005-0000-0000-0000A0000000}"/>
    <cellStyle name="Input 2" xfId="37" xr:uid="{00000000-0005-0000-0000-0000A1000000}"/>
    <cellStyle name="Linked Cell 2" xfId="38" xr:uid="{00000000-0005-0000-0000-0000A2000000}"/>
    <cellStyle name="Neutral 2" xfId="39" xr:uid="{00000000-0005-0000-0000-0000A3000000}"/>
    <cellStyle name="Normal" xfId="0" builtinId="0"/>
    <cellStyle name="Normal 2" xfId="1" xr:uid="{00000000-0005-0000-0000-0000A5000000}"/>
    <cellStyle name="Normal 3" xfId="152" xr:uid="{00000000-0005-0000-0000-0000A6000000}"/>
    <cellStyle name="Normal 4" xfId="171" xr:uid="{00000000-0005-0000-0000-0000A7000000}"/>
    <cellStyle name="Normal 5" xfId="203" xr:uid="{00000000-0005-0000-0000-0000A8000000}"/>
    <cellStyle name="Note 2" xfId="40" xr:uid="{00000000-0005-0000-0000-0000A9000000}"/>
    <cellStyle name="Output 2" xfId="41" xr:uid="{00000000-0005-0000-0000-0000AA000000}"/>
    <cellStyle name="Percent" xfId="202" builtinId="5"/>
    <cellStyle name="SAPBEXaggData" xfId="42" xr:uid="{00000000-0005-0000-0000-0000AC000000}"/>
    <cellStyle name="SAPBEXaggDataEmph" xfId="43" xr:uid="{00000000-0005-0000-0000-0000AD000000}"/>
    <cellStyle name="SAPBEXaggItem" xfId="44" xr:uid="{00000000-0005-0000-0000-0000AE000000}"/>
    <cellStyle name="SAPBEXaggItemX" xfId="45" xr:uid="{00000000-0005-0000-0000-0000AF000000}"/>
    <cellStyle name="SAPBEXchaText" xfId="46" xr:uid="{00000000-0005-0000-0000-0000B0000000}"/>
    <cellStyle name="SAPBEXexcBad7" xfId="47" xr:uid="{00000000-0005-0000-0000-0000B1000000}"/>
    <cellStyle name="SAPBEXexcBad8" xfId="48" xr:uid="{00000000-0005-0000-0000-0000B2000000}"/>
    <cellStyle name="SAPBEXexcBad9" xfId="49" xr:uid="{00000000-0005-0000-0000-0000B3000000}"/>
    <cellStyle name="SAPBEXexcCritical4" xfId="50" xr:uid="{00000000-0005-0000-0000-0000B4000000}"/>
    <cellStyle name="SAPBEXexcCritical5" xfId="51" xr:uid="{00000000-0005-0000-0000-0000B5000000}"/>
    <cellStyle name="SAPBEXexcCritical6" xfId="52" xr:uid="{00000000-0005-0000-0000-0000B6000000}"/>
    <cellStyle name="SAPBEXexcGood1" xfId="53" xr:uid="{00000000-0005-0000-0000-0000B7000000}"/>
    <cellStyle name="SAPBEXexcGood2" xfId="54" xr:uid="{00000000-0005-0000-0000-0000B8000000}"/>
    <cellStyle name="SAPBEXexcGood3" xfId="55" xr:uid="{00000000-0005-0000-0000-0000B9000000}"/>
    <cellStyle name="SAPBEXfilterDrill" xfId="56" xr:uid="{00000000-0005-0000-0000-0000BA000000}"/>
    <cellStyle name="SAPBEXfilterItem" xfId="57" xr:uid="{00000000-0005-0000-0000-0000BB000000}"/>
    <cellStyle name="SAPBEXfilterText" xfId="58" xr:uid="{00000000-0005-0000-0000-0000BC000000}"/>
    <cellStyle name="SAPBEXformats" xfId="59" xr:uid="{00000000-0005-0000-0000-0000BD000000}"/>
    <cellStyle name="SAPBEXheaderItem" xfId="60" xr:uid="{00000000-0005-0000-0000-0000BE000000}"/>
    <cellStyle name="SAPBEXheaderText" xfId="61" xr:uid="{00000000-0005-0000-0000-0000BF000000}"/>
    <cellStyle name="SAPBEXHLevel0" xfId="62" xr:uid="{00000000-0005-0000-0000-0000C0000000}"/>
    <cellStyle name="SAPBEXHLevel0X" xfId="63" xr:uid="{00000000-0005-0000-0000-0000C1000000}"/>
    <cellStyle name="SAPBEXHLevel1" xfId="64" xr:uid="{00000000-0005-0000-0000-0000C2000000}"/>
    <cellStyle name="SAPBEXHLevel1X" xfId="65" xr:uid="{00000000-0005-0000-0000-0000C3000000}"/>
    <cellStyle name="SAPBEXHLevel2" xfId="66" xr:uid="{00000000-0005-0000-0000-0000C4000000}"/>
    <cellStyle name="SAPBEXHLevel2X" xfId="67" xr:uid="{00000000-0005-0000-0000-0000C5000000}"/>
    <cellStyle name="SAPBEXHLevel3" xfId="68" xr:uid="{00000000-0005-0000-0000-0000C6000000}"/>
    <cellStyle name="SAPBEXHLevel3X" xfId="69" xr:uid="{00000000-0005-0000-0000-0000C7000000}"/>
    <cellStyle name="SAPBEXinputData" xfId="70" xr:uid="{00000000-0005-0000-0000-0000C8000000}"/>
    <cellStyle name="SAPBEXItemHeader" xfId="71" xr:uid="{00000000-0005-0000-0000-0000C9000000}"/>
    <cellStyle name="SAPBEXresData" xfId="72" xr:uid="{00000000-0005-0000-0000-0000CA000000}"/>
    <cellStyle name="SAPBEXresDataEmph" xfId="73" xr:uid="{00000000-0005-0000-0000-0000CB000000}"/>
    <cellStyle name="SAPBEXresItem" xfId="74" xr:uid="{00000000-0005-0000-0000-0000CC000000}"/>
    <cellStyle name="SAPBEXresItemX" xfId="75" xr:uid="{00000000-0005-0000-0000-0000CD000000}"/>
    <cellStyle name="SAPBEXstdData" xfId="76" xr:uid="{00000000-0005-0000-0000-0000CE000000}"/>
    <cellStyle name="SAPBEXstdDataEmph" xfId="77" xr:uid="{00000000-0005-0000-0000-0000CF000000}"/>
    <cellStyle name="SAPBEXstdItem" xfId="78" xr:uid="{00000000-0005-0000-0000-0000D0000000}"/>
    <cellStyle name="SAPBEXstdItemX" xfId="79" xr:uid="{00000000-0005-0000-0000-0000D1000000}"/>
    <cellStyle name="SAPBEXtitle" xfId="80" xr:uid="{00000000-0005-0000-0000-0000D2000000}"/>
    <cellStyle name="SAPBEXunassignedItem" xfId="81" xr:uid="{00000000-0005-0000-0000-0000D3000000}"/>
    <cellStyle name="SAPBEXundefined" xfId="82" xr:uid="{00000000-0005-0000-0000-0000D4000000}"/>
    <cellStyle name="Sheet Title" xfId="83" xr:uid="{00000000-0005-0000-0000-0000D5000000}"/>
    <cellStyle name="Total 2" xfId="84" xr:uid="{00000000-0005-0000-0000-0000D6000000}"/>
    <cellStyle name="Warning Text 2" xfId="85" xr:uid="{00000000-0005-0000-0000-0000D7000000}"/>
  </cellStyles>
  <dxfs count="0"/>
  <tableStyles count="0" defaultTableStyle="TableStyleMedium2" defaultPivotStyle="PivotStyleLight16"/>
  <colors>
    <mruColors>
      <color rgb="FFF99D27"/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586279975872575E-2"/>
          <c:y val="1.6684291792162846E-2"/>
          <c:w val="0.91935269975846878"/>
          <c:h val="0.528192963221369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Aruandesse2019!$F$3:$F$6</c:f>
              <c:strCache>
                <c:ptCount val="4"/>
                <c:pt idx="0">
                  <c:v>2019.a päevakirurgias teostatud 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7F2-4503-A2F9-4BD303AA7D24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A7F2-4503-A2F9-4BD303AA7D24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A7F2-4503-A2F9-4BD303AA7D24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DE3A-4179-BFF2-3CAAE897EB1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Aruandesse2019!$M$7:$M$27</c15:sqref>
                    </c15:fullRef>
                  </c:ext>
                </c:extLst>
                <c:f>(Aruandesse2019!$M$7:$M$14,Aruandesse2019!$M$19:$M$27)</c:f>
                <c:numCache>
                  <c:formatCode>General</c:formatCode>
                  <c:ptCount val="17"/>
                  <c:pt idx="0">
                    <c:v>4.5697889023924354E-2</c:v>
                  </c:pt>
                  <c:pt idx="1">
                    <c:v>6.9457276324161155E-2</c:v>
                  </c:pt>
                  <c:pt idx="2">
                    <c:v>4.9955472947575297E-2</c:v>
                  </c:pt>
                  <c:pt idx="3">
                    <c:v>4.3518518396159833E-2</c:v>
                  </c:pt>
                  <c:pt idx="4">
                    <c:v>5.8837520607954497E-2</c:v>
                  </c:pt>
                  <c:pt idx="5">
                    <c:v>6.6089491171720804E-2</c:v>
                  </c:pt>
                  <c:pt idx="6">
                    <c:v>9.0901253176212782E-2</c:v>
                  </c:pt>
                  <c:pt idx="7">
                    <c:v>3.4713385846389833E-2</c:v>
                  </c:pt>
                  <c:pt idx="8">
                    <c:v>0.14014676623347111</c:v>
                  </c:pt>
                  <c:pt idx="9">
                    <c:v>0.14656751939275053</c:v>
                  </c:pt>
                  <c:pt idx="10">
                    <c:v>4.3279558152975794E-2</c:v>
                  </c:pt>
                  <c:pt idx="11">
                    <c:v>0.12702999204320564</c:v>
                  </c:pt>
                  <c:pt idx="12">
                    <c:v>0.10008516531564582</c:v>
                  </c:pt>
                  <c:pt idx="13">
                    <c:v>5.1616461210717612E-2</c:v>
                  </c:pt>
                  <c:pt idx="14">
                    <c:v>-3.2424063434177697E-12</c:v>
                  </c:pt>
                  <c:pt idx="15">
                    <c:v>9.7489923887645658E-2</c:v>
                  </c:pt>
                  <c:pt idx="16">
                    <c:v>4.6001833039460538E-2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Aruandesse2019!$L$7:$L$27</c15:sqref>
                    </c15:fullRef>
                  </c:ext>
                </c:extLst>
                <c:f>(Aruandesse2019!$L$7:$L$14,Aruandesse2019!$L$19:$L$27)</c:f>
                <c:numCache>
                  <c:formatCode>General</c:formatCode>
                  <c:ptCount val="17"/>
                  <c:pt idx="0">
                    <c:v>6.3466976867969427E-2</c:v>
                  </c:pt>
                  <c:pt idx="1">
                    <c:v>6.5420188720266337E-2</c:v>
                  </c:pt>
                  <c:pt idx="2">
                    <c:v>5.208362205674788E-2</c:v>
                  </c:pt>
                  <c:pt idx="3">
                    <c:v>5.4232141312943072E-2</c:v>
                  </c:pt>
                  <c:pt idx="4">
                    <c:v>5.5253553329792149E-2</c:v>
                  </c:pt>
                  <c:pt idx="5">
                    <c:v>8.0228928708053759E-2</c:v>
                  </c:pt>
                  <c:pt idx="6">
                    <c:v>8.6479959334936796E-2</c:v>
                  </c:pt>
                  <c:pt idx="7">
                    <c:v>3.5596661979611088E-2</c:v>
                  </c:pt>
                  <c:pt idx="8">
                    <c:v>0.14812757372924923</c:v>
                  </c:pt>
                  <c:pt idx="9">
                    <c:v>4.8189599893445317E-2</c:v>
                  </c:pt>
                  <c:pt idx="10">
                    <c:v>0.1937551970733421</c:v>
                  </c:pt>
                  <c:pt idx="11">
                    <c:v>8.7501054241906753E-2</c:v>
                  </c:pt>
                  <c:pt idx="12">
                    <c:v>5.2496010834132273E-2</c:v>
                  </c:pt>
                  <c:pt idx="13">
                    <c:v>0.15502463843515546</c:v>
                  </c:pt>
                  <c:pt idx="14">
                    <c:v>0.12455458639662131</c:v>
                  </c:pt>
                  <c:pt idx="15">
                    <c:v>0.11915751461127433</c:v>
                  </c:pt>
                  <c:pt idx="16">
                    <c:v>4.3818551544896889E-2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(Aruandesse2019!$A$7:$C$14,Aruandesse2019!$A$19:$C$27)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Raplamaa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Aruandesse2019!$F$7:$F$27</c15:sqref>
                  </c15:fullRef>
                </c:ext>
              </c:extLst>
              <c:f>(Aruandesse2019!$F$7:$F$14,Aruandesse2019!$F$19:$F$27)</c:f>
              <c:numCache>
                <c:formatCode>0%</c:formatCode>
                <c:ptCount val="17"/>
                <c:pt idx="0">
                  <c:v>0.86274509803921573</c:v>
                </c:pt>
                <c:pt idx="1">
                  <c:v>0.39393939393939392</c:v>
                </c:pt>
                <c:pt idx="2">
                  <c:v>0.59829059829059827</c:v>
                </c:pt>
                <c:pt idx="3">
                  <c:v>0.82608695652173914</c:v>
                </c:pt>
                <c:pt idx="4">
                  <c:v>0.37132352941176472</c:v>
                </c:pt>
                <c:pt idx="5">
                  <c:v>0.75</c:v>
                </c:pt>
                <c:pt idx="6">
                  <c:v>0.43103448275862066</c:v>
                </c:pt>
                <c:pt idx="7">
                  <c:v>0.58666666666666667</c:v>
                </c:pt>
                <c:pt idx="8">
                  <c:v>0.54761904761904767</c:v>
                </c:pt>
                <c:pt idx="9">
                  <c:v>6.6666666666666666E-2</c:v>
                </c:pt>
                <c:pt idx="10">
                  <c:v>0.94736842105263153</c:v>
                </c:pt>
                <c:pt idx="11">
                  <c:v>0.20754716981132076</c:v>
                </c:pt>
                <c:pt idx="12">
                  <c:v>9.8360655737704916E-2</c:v>
                </c:pt>
                <c:pt idx="13">
                  <c:v>0.9285714285714286</c:v>
                </c:pt>
                <c:pt idx="14">
                  <c:v>1</c:v>
                </c:pt>
                <c:pt idx="15">
                  <c:v>0.69696969696969702</c:v>
                </c:pt>
                <c:pt idx="16">
                  <c:v>0.37330316742081449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3A-4179-BFF2-3CAAE897E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1"/>
          <c:order val="1"/>
          <c:tx>
            <c:strRef>
              <c:f>Aruandesse2018!$F$3</c:f>
              <c:strCache>
                <c:ptCount val="1"/>
                <c:pt idx="0">
                  <c:v>2018.a päevakirurgias teostatud plaanilised kubemesonga operatsioonid,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17"/>
            <c:bubble3D val="0"/>
            <c:spPr>
              <a:ln>
                <a:noFill/>
              </a:ln>
              <a:effectLst>
                <a:outerShdw algn="ctr" rotWithShape="0">
                  <a:srgbClr val="5B9BD5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7F2-4503-A2F9-4BD303AA7D24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(Aruandesse2019!$A$7:$C$14,Aruandesse2019!$A$19:$C$27)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Raplamaa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Aruandesse2018!$F$7:$F$27</c15:sqref>
                  </c15:fullRef>
                </c:ext>
              </c:extLst>
              <c:f>(Aruandesse2018!$F$7:$F$14,Aruandesse2018!$F$19:$F$27)</c:f>
              <c:numCache>
                <c:formatCode>0%</c:formatCode>
                <c:ptCount val="17"/>
                <c:pt idx="0">
                  <c:v>0.8159203980099502</c:v>
                </c:pt>
                <c:pt idx="1">
                  <c:v>0.48743718592964824</c:v>
                </c:pt>
                <c:pt idx="2">
                  <c:v>0.65249999999999997</c:v>
                </c:pt>
                <c:pt idx="3">
                  <c:v>0.84263959390862941</c:v>
                </c:pt>
                <c:pt idx="4">
                  <c:v>0.41155234657039713</c:v>
                </c:pt>
                <c:pt idx="5">
                  <c:v>0.67289719626168221</c:v>
                </c:pt>
                <c:pt idx="6">
                  <c:v>0.43478260869565216</c:v>
                </c:pt>
                <c:pt idx="7">
                  <c:v>0.57758620689655171</c:v>
                </c:pt>
                <c:pt idx="8">
                  <c:v>0.68518518518518523</c:v>
                </c:pt>
                <c:pt idx="9">
                  <c:v>0.13333333333333333</c:v>
                </c:pt>
                <c:pt idx="10">
                  <c:v>0.95238095238095233</c:v>
                </c:pt>
                <c:pt idx="11">
                  <c:v>0.14754098360655737</c:v>
                </c:pt>
                <c:pt idx="12">
                  <c:v>0.1044776119402985</c:v>
                </c:pt>
                <c:pt idx="13">
                  <c:v>0.83333333333333337</c:v>
                </c:pt>
                <c:pt idx="14">
                  <c:v>0.87096774193548387</c:v>
                </c:pt>
                <c:pt idx="15">
                  <c:v>0.703125</c:v>
                </c:pt>
                <c:pt idx="16">
                  <c:v>0.38307349665924278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E3A-4179-BFF2-3CAAE897EB14}"/>
            </c:ext>
          </c:extLst>
        </c:ser>
        <c:ser>
          <c:idx val="2"/>
          <c:order val="2"/>
          <c:tx>
            <c:v>2019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(Aruandesse2019!$A$7:$C$14,Aruandesse2019!$A$19:$C$27)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Raplamaa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Aruandesse2019!$H$7:$H$27</c15:sqref>
                  </c15:fullRef>
                </c:ext>
              </c:extLst>
              <c:f>(Aruandesse2019!$H$7:$H$14,Aruandesse2019!$H$19:$H$27)</c:f>
              <c:numCache>
                <c:formatCode>0%</c:formatCode>
                <c:ptCount val="17"/>
                <c:pt idx="0">
                  <c:v>0.52819183408943615</c:v>
                </c:pt>
                <c:pt idx="1">
                  <c:v>0.52819183408943615</c:v>
                </c:pt>
                <c:pt idx="2">
                  <c:v>0.52819183408943615</c:v>
                </c:pt>
                <c:pt idx="3">
                  <c:v>0.52819183408943615</c:v>
                </c:pt>
                <c:pt idx="4">
                  <c:v>0.52819183408943615</c:v>
                </c:pt>
                <c:pt idx="5">
                  <c:v>0.52819183408943615</c:v>
                </c:pt>
                <c:pt idx="6">
                  <c:v>0.52819183408943615</c:v>
                </c:pt>
                <c:pt idx="7">
                  <c:v>0.52819183408943615</c:v>
                </c:pt>
                <c:pt idx="8">
                  <c:v>0.52819183408943615</c:v>
                </c:pt>
                <c:pt idx="9">
                  <c:v>0.52819183408943615</c:v>
                </c:pt>
                <c:pt idx="10">
                  <c:v>0.52819183408943615</c:v>
                </c:pt>
                <c:pt idx="11">
                  <c:v>0.52819183408943615</c:v>
                </c:pt>
                <c:pt idx="12">
                  <c:v>0.52819183408943615</c:v>
                </c:pt>
                <c:pt idx="13">
                  <c:v>0.52819183408943615</c:v>
                </c:pt>
                <c:pt idx="14">
                  <c:v>0.52819183408943615</c:v>
                </c:pt>
                <c:pt idx="15">
                  <c:v>0.52819183408943615</c:v>
                </c:pt>
                <c:pt idx="16">
                  <c:v>0.52819183408943615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E3A-4179-BFF2-3CAAE897EB14}"/>
            </c:ext>
          </c:extLst>
        </c:ser>
        <c:ser>
          <c:idx val="4"/>
          <c:order val="3"/>
          <c:tx>
            <c:v>2018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(Aruandesse2019!$A$7:$C$14,Aruandesse2019!$A$19:$C$27)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Raplamaa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Aruandesse2018!$H$7:$H$27</c15:sqref>
                  </c15:fullRef>
                </c:ext>
              </c:extLst>
              <c:f>(Aruandesse2018!$H$7:$H$14,Aruandesse2018!$H$19:$H$27)</c:f>
              <c:numCache>
                <c:formatCode>0%</c:formatCode>
                <c:ptCount val="17"/>
                <c:pt idx="0">
                  <c:v>0.54045307443365698</c:v>
                </c:pt>
                <c:pt idx="1">
                  <c:v>0.54045307443365698</c:v>
                </c:pt>
                <c:pt idx="2">
                  <c:v>0.54045307443365698</c:v>
                </c:pt>
                <c:pt idx="3">
                  <c:v>0.54045307443365698</c:v>
                </c:pt>
                <c:pt idx="4">
                  <c:v>0.54045307443365698</c:v>
                </c:pt>
                <c:pt idx="5">
                  <c:v>0.54045307443365698</c:v>
                </c:pt>
                <c:pt idx="6">
                  <c:v>0.54045307443365698</c:v>
                </c:pt>
                <c:pt idx="7">
                  <c:v>0.54045307443365698</c:v>
                </c:pt>
                <c:pt idx="8">
                  <c:v>0.54045307443365698</c:v>
                </c:pt>
                <c:pt idx="9">
                  <c:v>0.54045307443365698</c:v>
                </c:pt>
                <c:pt idx="10">
                  <c:v>0.54045307443365698</c:v>
                </c:pt>
                <c:pt idx="11">
                  <c:v>0.54045307443365698</c:v>
                </c:pt>
                <c:pt idx="12">
                  <c:v>0.54045307443365698</c:v>
                </c:pt>
                <c:pt idx="13">
                  <c:v>0.54045307443365698</c:v>
                </c:pt>
                <c:pt idx="14">
                  <c:v>0.54045307443365698</c:v>
                </c:pt>
                <c:pt idx="15">
                  <c:v>0.54045307443365698</c:v>
                </c:pt>
                <c:pt idx="16">
                  <c:v>0.54045307443365698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E3A-4179-BFF2-3CAAE897EB14}"/>
            </c:ext>
          </c:extLst>
        </c:ser>
        <c:ser>
          <c:idx val="0"/>
          <c:order val="4"/>
          <c:tx>
            <c:v>Indikaatori eesmärk (70%)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Aruandesse2019!$A$7:$C$27</c15:sqref>
                  </c15:fullRef>
                </c:ext>
              </c:extLst>
              <c:f>(Aruandesse2019!$A$7:$C$14,Aruandesse2019!$A$19:$C$27)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Raplamaa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Aruandesse2019!$I$7:$I$27</c15:sqref>
                  </c15:fullRef>
                </c:ext>
              </c:extLst>
              <c:f>(Aruandesse2019!$I$7:$I$14,Aruandesse2019!$I$19:$I$27)</c:f>
              <c:numCache>
                <c:formatCode>0%</c:formatCode>
                <c:ptCount val="1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3A-4179-BFF2-3CAAE897E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7961601415869512E-2"/>
          <c:y val="0.85385021707967257"/>
          <c:w val="0.9550865005732323"/>
          <c:h val="0.14162335341885082"/>
        </c:manualLayout>
      </c:layout>
      <c:overlay val="0"/>
      <c:txPr>
        <a:bodyPr/>
        <a:lstStyle/>
        <a:p>
          <a:pPr>
            <a:defRPr lang="en-US"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586279975872575E-2"/>
          <c:y val="1.6684291792162846E-2"/>
          <c:w val="0.92834812199112249"/>
          <c:h val="0.3748882335713035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Aruandesse2018!$F$3:$F$6</c:f>
              <c:strCache>
                <c:ptCount val="4"/>
                <c:pt idx="0">
                  <c:v>2018.a päevakirurgias teostatud 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2A9-4DDC-BD60-50938965A2E0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2A9-4DDC-BD60-50938965A2E0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2A9-4DDC-BD60-50938965A2E0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2A9-4DDC-BD60-50938965A2E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Aruandesse2018!$M$7:$M$27</c15:sqref>
                    </c15:fullRef>
                  </c:ext>
                </c:extLst>
                <c:f>(Aruandesse2018!$M$7:$M$14,Aruandesse2018!$M$17:$M$27)</c:f>
                <c:numCache>
                  <c:formatCode>General</c:formatCode>
                  <c:ptCount val="19"/>
                  <c:pt idx="0">
                    <c:v>4.7477072892345595E-2</c:v>
                  </c:pt>
                  <c:pt idx="1">
                    <c:v>6.9024594631301062E-2</c:v>
                  </c:pt>
                  <c:pt idx="2">
                    <c:v>4.5013871676020001E-2</c:v>
                  </c:pt>
                  <c:pt idx="3">
                    <c:v>4.423145399598527E-2</c:v>
                  </c:pt>
                  <c:pt idx="4">
                    <c:v>5.8777531871481548E-2</c:v>
                  </c:pt>
                  <c:pt idx="5">
                    <c:v>8.1553077895886505E-2</c:v>
                  </c:pt>
                  <c:pt idx="6">
                    <c:v>9.1259570195774964E-2</c:v>
                  </c:pt>
                  <c:pt idx="7">
                    <c:v>3.6171865296293793E-2</c:v>
                  </c:pt>
                  <c:pt idx="8">
                    <c:v>0.13897085075149224</c:v>
                  </c:pt>
                  <c:pt idx="9">
                    <c:v>9.1613527167847E-2</c:v>
                  </c:pt>
                  <c:pt idx="10">
                    <c:v>0.10802182414888062</c:v>
                  </c:pt>
                  <c:pt idx="11">
                    <c:v>0.24548592370900382</c:v>
                  </c:pt>
                  <c:pt idx="12">
                    <c:v>3.9163035648061784E-2</c:v>
                  </c:pt>
                  <c:pt idx="13">
                    <c:v>0.10969111023009503</c:v>
                  </c:pt>
                  <c:pt idx="14">
                    <c:v>9.5834981156674465E-2</c:v>
                  </c:pt>
                  <c:pt idx="15">
                    <c:v>9.9879783526872434E-2</c:v>
                  </c:pt>
                  <c:pt idx="16">
                    <c:v>7.7689322254756443E-2</c:v>
                  </c:pt>
                  <c:pt idx="17">
                    <c:v>9.7823318870201903E-2</c:v>
                  </c:pt>
                  <c:pt idx="18">
                    <c:v>4.5777488229066687E-2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Aruandesse2018!$L$7:$L$27</c15:sqref>
                    </c15:fullRef>
                  </c:ext>
                </c:extLst>
                <c:f>(Aruandesse2018!$L$7:$L$14,Aruandesse2018!$L$17:$L$27)</c:f>
                <c:numCache>
                  <c:formatCode>General</c:formatCode>
                  <c:ptCount val="19"/>
                  <c:pt idx="0">
                    <c:v>5.9326142556551109E-2</c:v>
                  </c:pt>
                  <c:pt idx="1">
                    <c:v>6.8548761527900404E-2</c:v>
                  </c:pt>
                  <c:pt idx="2">
                    <c:v>4.7915109764216646E-2</c:v>
                  </c:pt>
                  <c:pt idx="3">
                    <c:v>5.7338614727075132E-2</c:v>
                  </c:pt>
                  <c:pt idx="4">
                    <c:v>5.6357898692516506E-2</c:v>
                  </c:pt>
                  <c:pt idx="5">
                    <c:v>9.3537309425854698E-2</c:v>
                  </c:pt>
                  <c:pt idx="6">
                    <c:v>8.7043382681922132E-2</c:v>
                  </c:pt>
                  <c:pt idx="7">
                    <c:v>3.7023609673386138E-2</c:v>
                  </c:pt>
                  <c:pt idx="8">
                    <c:v>4.5189392711252489E-2</c:v>
                  </c:pt>
                  <c:pt idx="9">
                    <c:v>1.7891265204927335E-2</c:v>
                  </c:pt>
                  <c:pt idx="10">
                    <c:v>0.13261935600009656</c:v>
                  </c:pt>
                  <c:pt idx="11">
                    <c:v>9.5971986908541279E-2</c:v>
                  </c:pt>
                  <c:pt idx="12">
                    <c:v>0.1790740480725076</c:v>
                  </c:pt>
                  <c:pt idx="13">
                    <c:v>6.7929199154481076E-2</c:v>
                  </c:pt>
                  <c:pt idx="14">
                    <c:v>5.2939841809545723E-2</c:v>
                  </c:pt>
                  <c:pt idx="15">
                    <c:v>0.1918635975872981</c:v>
                  </c:pt>
                  <c:pt idx="16">
                    <c:v>0.15949141651114784</c:v>
                  </c:pt>
                  <c:pt idx="17">
                    <c:v>0.12082675492868611</c:v>
                  </c:pt>
                  <c:pt idx="18">
                    <c:v>4.3793718730339048E-2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(Aruandesse2018!$A$7:$C$14,Aruandesse2018!$A$17:$C$27)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Aruandesse2018!$F$7:$F$27</c15:sqref>
                  </c15:fullRef>
                </c:ext>
              </c:extLst>
              <c:f>(Aruandesse2018!$F$7:$F$14,Aruandesse2018!$F$17:$F$27)</c:f>
              <c:numCache>
                <c:formatCode>0%</c:formatCode>
                <c:ptCount val="19"/>
                <c:pt idx="0">
                  <c:v>0.8159203980099502</c:v>
                </c:pt>
                <c:pt idx="1">
                  <c:v>0.48743718592964824</c:v>
                </c:pt>
                <c:pt idx="2">
                  <c:v>0.65249999999999997</c:v>
                </c:pt>
                <c:pt idx="3">
                  <c:v>0.84263959390862941</c:v>
                </c:pt>
                <c:pt idx="4">
                  <c:v>0.41155234657039713</c:v>
                </c:pt>
                <c:pt idx="5">
                  <c:v>0.67289719626168221</c:v>
                </c:pt>
                <c:pt idx="6">
                  <c:v>0.43478260869565216</c:v>
                </c:pt>
                <c:pt idx="7">
                  <c:v>0.57758620689655171</c:v>
                </c:pt>
                <c:pt idx="8">
                  <c:v>6.25E-2</c:v>
                </c:pt>
                <c:pt idx="9">
                  <c:v>2.1739130434782608E-2</c:v>
                </c:pt>
                <c:pt idx="10">
                  <c:v>0.68518518518518523</c:v>
                </c:pt>
                <c:pt idx="11">
                  <c:v>0.13333333333333333</c:v>
                </c:pt>
                <c:pt idx="12">
                  <c:v>0.95238095238095233</c:v>
                </c:pt>
                <c:pt idx="13">
                  <c:v>0.14754098360655737</c:v>
                </c:pt>
                <c:pt idx="14">
                  <c:v>0.1044776119402985</c:v>
                </c:pt>
                <c:pt idx="15">
                  <c:v>0.83333333333333337</c:v>
                </c:pt>
                <c:pt idx="16">
                  <c:v>0.87096774193548387</c:v>
                </c:pt>
                <c:pt idx="17">
                  <c:v>0.703125</c:v>
                </c:pt>
                <c:pt idx="18">
                  <c:v>0.38307349665924278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6-4701-8ED8-FF89AD34D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1"/>
          <c:order val="1"/>
          <c:tx>
            <c:strRef>
              <c:f>Aruandesse2017!$F$32</c:f>
              <c:strCache>
                <c:ptCount val="1"/>
                <c:pt idx="0">
                  <c:v>2017.a päevakirurgias teostatud plaanilised kubemesonga operatsioonid,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(Aruandesse2018!$A$7:$C$14,Aruandesse2018!$A$17:$C$27)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Aruandesse2017!$F$36:$F$56</c15:sqref>
                  </c15:fullRef>
                </c:ext>
              </c:extLst>
              <c:f>(Aruandesse2017!$F$36:$F$43,Aruandesse2017!$F$46:$F$56)</c:f>
              <c:numCache>
                <c:formatCode>0%</c:formatCode>
                <c:ptCount val="19"/>
                <c:pt idx="0">
                  <c:v>0.85024154589371981</c:v>
                </c:pt>
                <c:pt idx="1">
                  <c:v>0.48356807511737088</c:v>
                </c:pt>
                <c:pt idx="2">
                  <c:v>0.6560364464692483</c:v>
                </c:pt>
                <c:pt idx="3">
                  <c:v>0.7136929460580913</c:v>
                </c:pt>
                <c:pt idx="4">
                  <c:v>0.47199999999999998</c:v>
                </c:pt>
                <c:pt idx="5">
                  <c:v>0.71074380165289253</c:v>
                </c:pt>
                <c:pt idx="6">
                  <c:v>0.46323529411764708</c:v>
                </c:pt>
                <c:pt idx="7">
                  <c:v>0.58689839572192515</c:v>
                </c:pt>
                <c:pt idx="8">
                  <c:v>0.11666666666666667</c:v>
                </c:pt>
                <c:pt idx="9">
                  <c:v>5.5555555555555552E-2</c:v>
                </c:pt>
                <c:pt idx="10">
                  <c:v>0.59649122807017541</c:v>
                </c:pt>
                <c:pt idx="11">
                  <c:v>0.27272727272727271</c:v>
                </c:pt>
                <c:pt idx="12">
                  <c:v>0.92307692307692313</c:v>
                </c:pt>
                <c:pt idx="13">
                  <c:v>0.39622641509433965</c:v>
                </c:pt>
                <c:pt idx="14">
                  <c:v>6.1224489795918366E-2</c:v>
                </c:pt>
                <c:pt idx="15">
                  <c:v>0.36363636363636365</c:v>
                </c:pt>
                <c:pt idx="16">
                  <c:v>1</c:v>
                </c:pt>
                <c:pt idx="17">
                  <c:v>0.67105263157894735</c:v>
                </c:pt>
                <c:pt idx="18">
                  <c:v>0.41791044776119401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16-4701-8ED8-FF89AD34DA4D}"/>
            </c:ext>
          </c:extLst>
        </c:ser>
        <c:ser>
          <c:idx val="2"/>
          <c:order val="2"/>
          <c:tx>
            <c:v>2018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(Aruandesse2018!$A$7:$C$14,Aruandesse2018!$A$17:$C$27)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Aruandesse2018!$H$7:$H$27</c15:sqref>
                  </c15:fullRef>
                </c:ext>
              </c:extLst>
              <c:f>(Aruandesse2018!$H$7:$H$14,Aruandesse2018!$H$17:$H$27)</c:f>
              <c:numCache>
                <c:formatCode>0%</c:formatCode>
                <c:ptCount val="19"/>
                <c:pt idx="0">
                  <c:v>0.54045307443365698</c:v>
                </c:pt>
                <c:pt idx="1">
                  <c:v>0.54045307443365698</c:v>
                </c:pt>
                <c:pt idx="2">
                  <c:v>0.54045307443365698</c:v>
                </c:pt>
                <c:pt idx="3">
                  <c:v>0.54045307443365698</c:v>
                </c:pt>
                <c:pt idx="4">
                  <c:v>0.54045307443365698</c:v>
                </c:pt>
                <c:pt idx="5">
                  <c:v>0.54045307443365698</c:v>
                </c:pt>
                <c:pt idx="6">
                  <c:v>0.54045307443365698</c:v>
                </c:pt>
                <c:pt idx="7">
                  <c:v>0.54045307443365698</c:v>
                </c:pt>
                <c:pt idx="8">
                  <c:v>0.54045307443365698</c:v>
                </c:pt>
                <c:pt idx="9">
                  <c:v>0.54045307443365698</c:v>
                </c:pt>
                <c:pt idx="10">
                  <c:v>0.54045307443365698</c:v>
                </c:pt>
                <c:pt idx="11">
                  <c:v>0.54045307443365698</c:v>
                </c:pt>
                <c:pt idx="12">
                  <c:v>0.54045307443365698</c:v>
                </c:pt>
                <c:pt idx="13">
                  <c:v>0.54045307443365698</c:v>
                </c:pt>
                <c:pt idx="14">
                  <c:v>0.54045307443365698</c:v>
                </c:pt>
                <c:pt idx="15">
                  <c:v>0.54045307443365698</c:v>
                </c:pt>
                <c:pt idx="16">
                  <c:v>0.54045307443365698</c:v>
                </c:pt>
                <c:pt idx="17">
                  <c:v>0.54045307443365698</c:v>
                </c:pt>
                <c:pt idx="18">
                  <c:v>0.54045307443365698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6-4701-8ED8-FF89AD34DA4D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(Aruandesse2018!$A$7:$C$14,Aruandesse2018!$A$17:$C$27)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Aruandesse2017!$G$36:$G$57</c15:sqref>
                  </c15:fullRef>
                </c:ext>
              </c:extLst>
              <c:f>(Aruandesse2017!$G$36:$G$43,Aruandesse2017!$G$46:$G$56)</c:f>
              <c:numCache>
                <c:formatCode>0%</c:formatCode>
                <c:ptCount val="19"/>
                <c:pt idx="0">
                  <c:v>0.55736714975845414</c:v>
                </c:pt>
                <c:pt idx="1">
                  <c:v>0.55736714975845414</c:v>
                </c:pt>
                <c:pt idx="2">
                  <c:v>0.55736714975845414</c:v>
                </c:pt>
                <c:pt idx="3">
                  <c:v>0.55736714975845414</c:v>
                </c:pt>
                <c:pt idx="4">
                  <c:v>0.55736714975845414</c:v>
                </c:pt>
                <c:pt idx="5">
                  <c:v>0.55736714975845414</c:v>
                </c:pt>
                <c:pt idx="6">
                  <c:v>0.55736714975845414</c:v>
                </c:pt>
                <c:pt idx="7">
                  <c:v>0.55736714975845414</c:v>
                </c:pt>
                <c:pt idx="8">
                  <c:v>0.55736714975845414</c:v>
                </c:pt>
                <c:pt idx="9">
                  <c:v>0.55736714975845414</c:v>
                </c:pt>
                <c:pt idx="10">
                  <c:v>0.55736714975845414</c:v>
                </c:pt>
                <c:pt idx="11">
                  <c:v>0.55736714975845414</c:v>
                </c:pt>
                <c:pt idx="12">
                  <c:v>0.55736714975845414</c:v>
                </c:pt>
                <c:pt idx="13">
                  <c:v>0.55736714975845414</c:v>
                </c:pt>
                <c:pt idx="14">
                  <c:v>0.55736714975845414</c:v>
                </c:pt>
                <c:pt idx="15">
                  <c:v>0.55736714975845414</c:v>
                </c:pt>
                <c:pt idx="16">
                  <c:v>0.55736714975845414</c:v>
                </c:pt>
                <c:pt idx="17">
                  <c:v>0.55736714975845414</c:v>
                </c:pt>
                <c:pt idx="18">
                  <c:v>0.55736714975845414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E16-4701-8ED8-FF89AD34DA4D}"/>
            </c:ext>
          </c:extLst>
        </c:ser>
        <c:ser>
          <c:idx val="0"/>
          <c:order val="4"/>
          <c:tx>
            <c:v>Indikaatori eesmärk (70%)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(Aruandesse2018!$A$7:$C$14,Aruandesse2018!$A$17:$C$27)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Aruandesse2018!$I$7:$I$27</c15:sqref>
                  </c15:fullRef>
                </c:ext>
              </c:extLst>
              <c:f>(Aruandesse2018!$I$7:$I$14,Aruandesse2018!$I$17:$I$27)</c:f>
              <c:numCache>
                <c:formatCode>0%</c:formatCode>
                <c:ptCount val="19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E16-4701-8ED8-FF89AD34D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0350033879115039E-3"/>
          <c:y val="0.74828708747146755"/>
          <c:w val="0.98053520314118625"/>
          <c:h val="0.22820205975649249"/>
        </c:manualLayout>
      </c:layout>
      <c:overlay val="0"/>
      <c:txPr>
        <a:bodyPr anchor="ctr" anchorCtr="0"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586279975872575E-2"/>
          <c:y val="1.6684291792162846E-2"/>
          <c:w val="0.90895629350679008"/>
          <c:h val="0.4917525577324876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Aruandesse2017!$F$3:$F$6</c:f>
              <c:strCache>
                <c:ptCount val="4"/>
                <c:pt idx="0">
                  <c:v>2017.a päevakirurgias teostatud 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491-4090-A917-E4E4A6BF8DB4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491-4090-A917-E4E4A6BF8DB4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491-4090-A917-E4E4A6BF8DB4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491-4090-A917-E4E4A6BF8DB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Aruandesse2017!$M$7:$M$28</c15:sqref>
                    </c15:fullRef>
                  </c:ext>
                </c:extLst>
                <c:f>(Aruandesse2017!$M$7:$M$15,Aruandesse2017!$M$18:$M$28)</c:f>
                <c:numCache>
                  <c:formatCode>General</c:formatCode>
                  <c:ptCount val="20"/>
                  <c:pt idx="0">
                    <c:v>4.1758454106280207E-2</c:v>
                  </c:pt>
                  <c:pt idx="1">
                    <c:v>0.20931578947368429</c:v>
                  </c:pt>
                  <c:pt idx="2">
                    <c:v>6.6431924882629168E-2</c:v>
                  </c:pt>
                  <c:pt idx="3">
                    <c:v>4.2963553530751653E-2</c:v>
                  </c:pt>
                  <c:pt idx="4">
                    <c:v>5.5307053941908713E-2</c:v>
                  </c:pt>
                  <c:pt idx="5">
                    <c:v>2.1000000000000019E-2</c:v>
                  </c:pt>
                  <c:pt idx="6">
                    <c:v>7.7256198347107508E-2</c:v>
                  </c:pt>
                  <c:pt idx="7">
                    <c:v>8.7764705882352967E-2</c:v>
                  </c:pt>
                  <c:pt idx="8">
                    <c:v>3.5101604278074849E-2</c:v>
                  </c:pt>
                  <c:pt idx="9">
                    <c:v>0.11533333333333334</c:v>
                  </c:pt>
                  <c:pt idx="10">
                    <c:v>0.14444444444444446</c:v>
                  </c:pt>
                  <c:pt idx="11">
                    <c:v>0.12550877192982457</c:v>
                  </c:pt>
                  <c:pt idx="12">
                    <c:v>0.2312727272727273</c:v>
                  </c:pt>
                  <c:pt idx="13">
                    <c:v>6.392307692307686E-2</c:v>
                  </c:pt>
                  <c:pt idx="14">
                    <c:v>0.14277358490566039</c:v>
                  </c:pt>
                  <c:pt idx="15">
                    <c:v>0.10377551020408164</c:v>
                  </c:pt>
                  <c:pt idx="16">
                    <c:v>0.2063636363636363</c:v>
                  </c:pt>
                  <c:pt idx="17">
                    <c:v>0</c:v>
                  </c:pt>
                  <c:pt idx="18">
                    <c:v>0.10094736842105267</c:v>
                  </c:pt>
                  <c:pt idx="19">
                    <c:v>4.6089552238806009E-2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Aruandesse2017!$L$7:$L$28</c15:sqref>
                    </c15:fullRef>
                  </c:ext>
                </c:extLst>
                <c:f>(Aruandesse2017!$L$7:$L$15,Aruandesse2017!$L$18:$L$28)</c:f>
                <c:numCache>
                  <c:formatCode>General</c:formatCode>
                  <c:ptCount val="20"/>
                  <c:pt idx="0">
                    <c:v>5.5241545893719768E-2</c:v>
                  </c:pt>
                  <c:pt idx="1">
                    <c:v>0.20068421052631574</c:v>
                  </c:pt>
                  <c:pt idx="2">
                    <c:v>6.6568075117370895E-2</c:v>
                  </c:pt>
                  <c:pt idx="3">
                    <c:v>4.6036446469248316E-2</c:v>
                  </c:pt>
                  <c:pt idx="4">
                    <c:v>6.169294605809128E-2</c:v>
                  </c:pt>
                  <c:pt idx="5">
                    <c:v>0.16099999999999998</c:v>
                  </c:pt>
                  <c:pt idx="6">
                    <c:v>9.0743801652892531E-2</c:v>
                  </c:pt>
                  <c:pt idx="7">
                    <c:v>8.5235294117647076E-2</c:v>
                  </c:pt>
                  <c:pt idx="8">
                    <c:v>3.5898395721925103E-2</c:v>
                  </c:pt>
                  <c:pt idx="9">
                    <c:v>6.4666666666666678E-2</c:v>
                  </c:pt>
                  <c:pt idx="10">
                    <c:v>4.5555555555555551E-2</c:v>
                  </c:pt>
                  <c:pt idx="11">
                    <c:v>0.13849122807017539</c:v>
                  </c:pt>
                  <c:pt idx="12">
                    <c:v>0.15672727272727272</c:v>
                  </c:pt>
                  <c:pt idx="13">
                    <c:v>0.18907692307692314</c:v>
                  </c:pt>
                  <c:pt idx="14">
                    <c:v>0.12822641509433963</c:v>
                  </c:pt>
                  <c:pt idx="15">
                    <c:v>4.0224489795918361E-2</c:v>
                  </c:pt>
                  <c:pt idx="16">
                    <c:v>0.16663636363636364</c:v>
                  </c:pt>
                  <c:pt idx="17">
                    <c:v>0.10899999999999999</c:v>
                  </c:pt>
                  <c:pt idx="18">
                    <c:v>0.1180526315789473</c:v>
                  </c:pt>
                  <c:pt idx="19">
                    <c:v>4.4910447761194017E-2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Aruandesse2017!$F$7:$F$28</c15:sqref>
                  </c15:fullRef>
                </c:ext>
              </c:extLst>
              <c:f>(Aruandesse2017!$F$7:$F$15,Aruandesse2017!$F$18:$F$28)</c:f>
              <c:numCache>
                <c:formatCode>0%</c:formatCode>
                <c:ptCount val="20"/>
                <c:pt idx="0">
                  <c:v>0.85024154589371981</c:v>
                </c:pt>
                <c:pt idx="1">
                  <c:v>0.47368421052631576</c:v>
                </c:pt>
                <c:pt idx="2">
                  <c:v>0.48356807511737088</c:v>
                </c:pt>
                <c:pt idx="3">
                  <c:v>0.6560364464692483</c:v>
                </c:pt>
                <c:pt idx="4">
                  <c:v>0.7136929460580913</c:v>
                </c:pt>
                <c:pt idx="5">
                  <c:v>0.47199999999999998</c:v>
                </c:pt>
                <c:pt idx="6">
                  <c:v>0.71074380165289253</c:v>
                </c:pt>
                <c:pt idx="7">
                  <c:v>0.46323529411764708</c:v>
                </c:pt>
                <c:pt idx="8">
                  <c:v>0.58689839572192515</c:v>
                </c:pt>
                <c:pt idx="9">
                  <c:v>0.11666666666666667</c:v>
                </c:pt>
                <c:pt idx="10">
                  <c:v>5.5555555555555552E-2</c:v>
                </c:pt>
                <c:pt idx="11">
                  <c:v>0.59649122807017541</c:v>
                </c:pt>
                <c:pt idx="12">
                  <c:v>0.27272727272727271</c:v>
                </c:pt>
                <c:pt idx="13">
                  <c:v>0.92307692307692313</c:v>
                </c:pt>
                <c:pt idx="14">
                  <c:v>0.39622641509433965</c:v>
                </c:pt>
                <c:pt idx="15">
                  <c:v>6.1224489795918366E-2</c:v>
                </c:pt>
                <c:pt idx="16">
                  <c:v>0.36363636363636365</c:v>
                </c:pt>
                <c:pt idx="17">
                  <c:v>1</c:v>
                </c:pt>
                <c:pt idx="18">
                  <c:v>0.67105263157894735</c:v>
                </c:pt>
                <c:pt idx="19">
                  <c:v>0.41791044776119401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91-4090-A917-E4E4A6BF8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
päevakirurgias
teostatud
plaanilised kubemesonga operatsioonid,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Aruandesse2016!$F$7:$F$28</c15:sqref>
                  </c15:fullRef>
                </c:ext>
              </c:extLst>
              <c:f>(Aruandesse2016!$F$7:$F$15,Aruandesse2016!$F$18:$F$28)</c:f>
              <c:numCache>
                <c:formatCode>0%</c:formatCode>
                <c:ptCount val="20"/>
                <c:pt idx="0">
                  <c:v>0.70186335403726707</c:v>
                </c:pt>
                <c:pt idx="1">
                  <c:v>0.71111111111111114</c:v>
                </c:pt>
                <c:pt idx="2">
                  <c:v>0.5714285714285714</c:v>
                </c:pt>
                <c:pt idx="3">
                  <c:v>0.64175257731958768</c:v>
                </c:pt>
                <c:pt idx="4">
                  <c:v>0.76870748299319724</c:v>
                </c:pt>
                <c:pt idx="5">
                  <c:v>0.42279411764705882</c:v>
                </c:pt>
                <c:pt idx="6">
                  <c:v>0.580952380952381</c:v>
                </c:pt>
                <c:pt idx="7">
                  <c:v>0.22068965517241379</c:v>
                </c:pt>
                <c:pt idx="8">
                  <c:v>0.53186274509803921</c:v>
                </c:pt>
                <c:pt idx="9">
                  <c:v>0.10638297872340426</c:v>
                </c:pt>
                <c:pt idx="10">
                  <c:v>0</c:v>
                </c:pt>
                <c:pt idx="11">
                  <c:v>0.51063829787234039</c:v>
                </c:pt>
                <c:pt idx="12">
                  <c:v>0</c:v>
                </c:pt>
                <c:pt idx="13">
                  <c:v>0.88235294117647056</c:v>
                </c:pt>
                <c:pt idx="14">
                  <c:v>0.12</c:v>
                </c:pt>
                <c:pt idx="15">
                  <c:v>1.6949152542372881E-2</c:v>
                </c:pt>
                <c:pt idx="16">
                  <c:v>0.10344827586206896</c:v>
                </c:pt>
                <c:pt idx="17">
                  <c:v>1</c:v>
                </c:pt>
                <c:pt idx="18">
                  <c:v>0.53731343283582089</c:v>
                </c:pt>
                <c:pt idx="19">
                  <c:v>0.29012345679012347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91-4090-A917-E4E4A6BF8DB4}"/>
            </c:ext>
          </c:extLst>
        </c:ser>
        <c:ser>
          <c:idx val="2"/>
          <c:order val="2"/>
          <c:tx>
            <c:v>2017 HVA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Aruandesse2017!$H$7:$H$28</c15:sqref>
                  </c15:fullRef>
                </c:ext>
              </c:extLst>
              <c:f>(Aruandesse2017!$H$7:$H$15,Aruandesse2017!$H$18:$H$28)</c:f>
              <c:numCache>
                <c:formatCode>0%</c:formatCode>
                <c:ptCount val="20"/>
                <c:pt idx="0">
                  <c:v>0.55736714975845414</c:v>
                </c:pt>
                <c:pt idx="1">
                  <c:v>0.55736714975845414</c:v>
                </c:pt>
                <c:pt idx="2">
                  <c:v>0.55736714975845414</c:v>
                </c:pt>
                <c:pt idx="3">
                  <c:v>0.55736714975845414</c:v>
                </c:pt>
                <c:pt idx="4">
                  <c:v>0.55736714975845414</c:v>
                </c:pt>
                <c:pt idx="5">
                  <c:v>0.55736714975845414</c:v>
                </c:pt>
                <c:pt idx="6">
                  <c:v>0.55736714975845414</c:v>
                </c:pt>
                <c:pt idx="7">
                  <c:v>0.55736714975845414</c:v>
                </c:pt>
                <c:pt idx="8">
                  <c:v>0.55736714975845414</c:v>
                </c:pt>
                <c:pt idx="9">
                  <c:v>0.55736714975845414</c:v>
                </c:pt>
                <c:pt idx="10">
                  <c:v>0.55736714975845414</c:v>
                </c:pt>
                <c:pt idx="11">
                  <c:v>0.55736714975845414</c:v>
                </c:pt>
                <c:pt idx="12">
                  <c:v>0.55736714975845414</c:v>
                </c:pt>
                <c:pt idx="13">
                  <c:v>0.55736714975845414</c:v>
                </c:pt>
                <c:pt idx="14">
                  <c:v>0.55736714975845414</c:v>
                </c:pt>
                <c:pt idx="15">
                  <c:v>0.55736714975845414</c:v>
                </c:pt>
                <c:pt idx="16">
                  <c:v>0.55736714975845414</c:v>
                </c:pt>
                <c:pt idx="17">
                  <c:v>0.55736714975845414</c:v>
                </c:pt>
                <c:pt idx="18">
                  <c:v>0.55736714975845414</c:v>
                </c:pt>
                <c:pt idx="19">
                  <c:v>0.55736714975845414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91-4090-A917-E4E4A6BF8DB4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Aruandesse2016!$G$7:$G$28</c15:sqref>
                  </c15:fullRef>
                </c:ext>
              </c:extLst>
              <c:f>(Aruandesse2016!$G$7:$G$15,Aruandesse2016!$G$18:$G$28)</c:f>
              <c:numCache>
                <c:formatCode>0%</c:formatCode>
                <c:ptCount val="20"/>
                <c:pt idx="0">
                  <c:v>0.48757396449704143</c:v>
                </c:pt>
                <c:pt idx="1">
                  <c:v>0.48757396449704143</c:v>
                </c:pt>
                <c:pt idx="2">
                  <c:v>0.48757396449704143</c:v>
                </c:pt>
                <c:pt idx="3">
                  <c:v>0.48757396449704143</c:v>
                </c:pt>
                <c:pt idx="4">
                  <c:v>0.48757396449704143</c:v>
                </c:pt>
                <c:pt idx="5">
                  <c:v>0.48757396449704143</c:v>
                </c:pt>
                <c:pt idx="6">
                  <c:v>0.48757396449704143</c:v>
                </c:pt>
                <c:pt idx="7">
                  <c:v>0.48757396449704143</c:v>
                </c:pt>
                <c:pt idx="8">
                  <c:v>0.48757396449704143</c:v>
                </c:pt>
                <c:pt idx="9">
                  <c:v>0.48757396449704143</c:v>
                </c:pt>
                <c:pt idx="10">
                  <c:v>0.48757396449704143</c:v>
                </c:pt>
                <c:pt idx="11">
                  <c:v>0.48757396449704143</c:v>
                </c:pt>
                <c:pt idx="12">
                  <c:v>0.48757396449704143</c:v>
                </c:pt>
                <c:pt idx="13">
                  <c:v>0.48757396449704143</c:v>
                </c:pt>
                <c:pt idx="14">
                  <c:v>0.48757396449704143</c:v>
                </c:pt>
                <c:pt idx="15">
                  <c:v>0.48757396449704143</c:v>
                </c:pt>
                <c:pt idx="16">
                  <c:v>0.48757396449704143</c:v>
                </c:pt>
                <c:pt idx="17">
                  <c:v>0.48757396449704143</c:v>
                </c:pt>
                <c:pt idx="18">
                  <c:v>0.48757396449704143</c:v>
                </c:pt>
                <c:pt idx="19">
                  <c:v>0.48757396449704143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491-4090-A917-E4E4A6BF8DB4}"/>
            </c:ext>
          </c:extLst>
        </c:ser>
        <c:ser>
          <c:idx val="0"/>
          <c:order val="4"/>
          <c:tx>
            <c:v>Indikaatori eesmärk (70%)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Aruandesse2017!$A$7:$C$28</c15:sqref>
                  </c15:fullRef>
                </c:ext>
              </c:extLst>
              <c:f>(Aruandesse2017!$A$7:$C$15,Aruandesse2017!$A$18:$C$28)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Ida-Viru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Põlva Haigla</c:v>
                  </c:pt>
                  <c:pt idx="14">
                    <c:v>Narva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Viljandi Haigla</c:v>
                  </c:pt>
                  <c:pt idx="19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Aruandesse2017!$I$7:$I$28</c15:sqref>
                  </c15:fullRef>
                </c:ext>
              </c:extLst>
              <c:f>(Aruandesse2017!$I$7:$I$15,Aruandesse2017!$I$18:$I$28)</c:f>
              <c:numCache>
                <c:formatCode>0%</c:formatCode>
                <c:ptCount val="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491-4090-A917-E4E4A6BF8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0284279682431001E-2"/>
          <c:y val="0.88589397776981671"/>
          <c:w val="0.97977783211881131"/>
          <c:h val="0.1141060222301832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2016.a
päevakirurgias
teostatud
plaanilised kubemesonga operatsioonid,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AB9-4D21-A2AC-EDC9936D4BBC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AB9-4D21-A2AC-EDC9936D4BBC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904E-4593-8C5B-52688F1E44F3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AB9-4D21-A2AC-EDC9936D4BBC}"/>
              </c:ext>
            </c:extLst>
          </c:dPt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Aruandesse2016!$F$7:$F$28</c:f>
              <c:numCache>
                <c:formatCode>0%</c:formatCode>
                <c:ptCount val="22"/>
                <c:pt idx="0">
                  <c:v>0.70186335403726707</c:v>
                </c:pt>
                <c:pt idx="1">
                  <c:v>0.71111111111111114</c:v>
                </c:pt>
                <c:pt idx="2">
                  <c:v>0.5714285714285714</c:v>
                </c:pt>
                <c:pt idx="3">
                  <c:v>0.64175257731958768</c:v>
                </c:pt>
                <c:pt idx="4">
                  <c:v>0.76870748299319724</c:v>
                </c:pt>
                <c:pt idx="5">
                  <c:v>0.42279411764705882</c:v>
                </c:pt>
                <c:pt idx="6">
                  <c:v>0.580952380952381</c:v>
                </c:pt>
                <c:pt idx="7">
                  <c:v>0.22068965517241379</c:v>
                </c:pt>
                <c:pt idx="8">
                  <c:v>0.53186274509803921</c:v>
                </c:pt>
                <c:pt idx="9">
                  <c:v>0</c:v>
                </c:pt>
                <c:pt idx="10">
                  <c:v>0</c:v>
                </c:pt>
                <c:pt idx="11">
                  <c:v>0.10638297872340426</c:v>
                </c:pt>
                <c:pt idx="12">
                  <c:v>0</c:v>
                </c:pt>
                <c:pt idx="13">
                  <c:v>0.51063829787234039</c:v>
                </c:pt>
                <c:pt idx="14">
                  <c:v>0</c:v>
                </c:pt>
                <c:pt idx="15">
                  <c:v>0.88235294117647056</c:v>
                </c:pt>
                <c:pt idx="16">
                  <c:v>0.12</c:v>
                </c:pt>
                <c:pt idx="17">
                  <c:v>1.6949152542372881E-2</c:v>
                </c:pt>
                <c:pt idx="18">
                  <c:v>0.10344827586206896</c:v>
                </c:pt>
                <c:pt idx="19">
                  <c:v>1</c:v>
                </c:pt>
                <c:pt idx="20">
                  <c:v>0.53731343283582089</c:v>
                </c:pt>
                <c:pt idx="21">
                  <c:v>0.29012345679012347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Aruandesse2016!$G$7:$G$28</c:f>
              <c:numCache>
                <c:formatCode>0%</c:formatCode>
                <c:ptCount val="22"/>
                <c:pt idx="0">
                  <c:v>0.48757396449704143</c:v>
                </c:pt>
                <c:pt idx="1">
                  <c:v>0.48757396449704143</c:v>
                </c:pt>
                <c:pt idx="2">
                  <c:v>0.48757396449704143</c:v>
                </c:pt>
                <c:pt idx="3">
                  <c:v>0.48757396449704143</c:v>
                </c:pt>
                <c:pt idx="4">
                  <c:v>0.48757396449704143</c:v>
                </c:pt>
                <c:pt idx="5">
                  <c:v>0.48757396449704143</c:v>
                </c:pt>
                <c:pt idx="6">
                  <c:v>0.48757396449704143</c:v>
                </c:pt>
                <c:pt idx="7">
                  <c:v>0.48757396449704143</c:v>
                </c:pt>
                <c:pt idx="8">
                  <c:v>0.48757396449704143</c:v>
                </c:pt>
                <c:pt idx="9">
                  <c:v>0.48757396449704143</c:v>
                </c:pt>
                <c:pt idx="10">
                  <c:v>0.48757396449704143</c:v>
                </c:pt>
                <c:pt idx="11">
                  <c:v>0.48757396449704143</c:v>
                </c:pt>
                <c:pt idx="12">
                  <c:v>0.48757396449704143</c:v>
                </c:pt>
                <c:pt idx="13">
                  <c:v>0.48757396449704143</c:v>
                </c:pt>
                <c:pt idx="14">
                  <c:v>0.48757396449704143</c:v>
                </c:pt>
                <c:pt idx="15">
                  <c:v>0.48757396449704143</c:v>
                </c:pt>
                <c:pt idx="16">
                  <c:v>0.48757396449704143</c:v>
                </c:pt>
                <c:pt idx="17">
                  <c:v>0.48757396449704143</c:v>
                </c:pt>
                <c:pt idx="18">
                  <c:v>0.48757396449704143</c:v>
                </c:pt>
                <c:pt idx="19">
                  <c:v>0.48757396449704143</c:v>
                </c:pt>
                <c:pt idx="20">
                  <c:v>0.48757396449704143</c:v>
                </c:pt>
                <c:pt idx="21">
                  <c:v>0.48757396449704143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B9-4D21-A2AC-EDC9936D4BBC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
päevakirurgias
teostatud
plaanilised kubemesonga op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4E-4593-8C5B-52688F1E44F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4E-4593-8C5B-52688F1E44F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Aruandesse2016!$H$7:$H$28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39109000263855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
päevakirurgias
teostatud
plaanilised kubemesonga op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85-4FA8-A0EC-1050733C33F8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85-4FA8-A0EC-1050733C33F8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F85-4FA8-A0EC-1050733C33F8}"/>
              </c:ext>
            </c:extLst>
          </c:dPt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85-4FA8-A0EC-1050733C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85-4FA8-A0EC-1050733C33F8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Aruandesse2015!$H$7:$H$28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86-4CBC-AC5B-618FF2480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598170</xdr:colOff>
      <xdr:row>26</xdr:row>
      <xdr:rowOff>152399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865370" cy="48863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2: Päevakirurgia osakaal kubemesonga operatsioonidel.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Päevakirurgia osakaal kubemesonga operatsioonidel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9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päevaravi (raviteenuse tüüp 19)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Diagnoos: RHK K40.2 või RHK K40.9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Raviarvel märgitud NCSP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JAB10 või JAB11 või JAB20 või JAB30 või JAB96 või JAB97 koodid ja plaanilise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protseduuri</a:t>
          </a:r>
          <a:r>
            <a:rPr lang="et-EE" sz="12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kood ZXD10.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Kuna kõik haiglad ei märgi plaanilise protseduuri koodi, siis arvestatud plaaniliseks kõik operatsiooni arved, millel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on kood ZXD10 ja/või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ei olnud vältimatu raviarve tunnust.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vanus: ≥19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päevakirurgia osakaalu plaanilistel kubemesonga operatsioonidel.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Kui ühel raviarvel oli rohkem kui üks kirjeldatud JAB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koodidest, siis seda on arvesse võetud kui eraldi ravijuhtu.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Eesmärk: 70%.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0</xdr:row>
      <xdr:rowOff>0</xdr:rowOff>
    </xdr:from>
    <xdr:to>
      <xdr:col>21</xdr:col>
      <xdr:colOff>419100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8986E3-5119-409D-97C3-17F7103FB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300989</xdr:colOff>
      <xdr:row>2</xdr:row>
      <xdr:rowOff>76198</xdr:rowOff>
    </xdr:from>
    <xdr:to>
      <xdr:col>18</xdr:col>
      <xdr:colOff>234315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19BC05-5D0E-4AAF-A13B-DC02C9FEA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25</xdr:row>
      <xdr:rowOff>9524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89FFD39-3E94-491B-8AEA-855D81E52FD5}"/>
            </a:ext>
          </a:extLst>
        </xdr:cNvPr>
        <xdr:cNvSpPr/>
      </xdr:nvSpPr>
      <xdr:spPr>
        <a:xfrm>
          <a:off x="0" y="0"/>
          <a:ext cx="4865370" cy="455485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2: Päevakirurgia osakaal kubemesonga operatsioonidel.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Päevakirurgia osakaal kubemesonga operatsioonidel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päevaravi (raviteenuse tüüp 19)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Diagnoos: RHK K40.2 või RHK K40.9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Raviarvel märgitud NCSP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JAB10 või JAB11 või JAB20 või JAB30 või JAB96 või JAB97 koodid ja plaanilise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protseduuri</a:t>
          </a:r>
          <a:r>
            <a:rPr lang="et-EE" sz="12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kood ZXD10.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Kuna kõik haiglad ei märgi plaanilise protseduuri koodi, siis arvestatud plaaniliseks kõik operatsiooni arved, millel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on kood ZXD10 ja/või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ei olnud vältimatu raviarve tunnust.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vanus: kõik vanusegrupid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päevakirurgia osakaalu plaanilistel kubemesonga operatsioonidel.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Kui ühel raviarvel oli rohkem kui üks kirjeldatud JAB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koodidest, siis seda on arvesse võetud kui eraldi ravijuhtu.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3</xdr:row>
      <xdr:rowOff>180973</xdr:rowOff>
    </xdr:from>
    <xdr:to>
      <xdr:col>20</xdr:col>
      <xdr:colOff>104774</xdr:colOff>
      <xdr:row>29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8D8454-8D51-454D-93DE-0F8562AF5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123824</xdr:rowOff>
    </xdr:from>
    <xdr:to>
      <xdr:col>18</xdr:col>
      <xdr:colOff>390525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2DD95-839A-4D80-B49F-714F64BAA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114299</xdr:rowOff>
    </xdr:from>
    <xdr:to>
      <xdr:col>18</xdr:col>
      <xdr:colOff>333375</xdr:colOff>
      <xdr:row>27</xdr:row>
      <xdr:rowOff>104775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9"/>
  <sheetViews>
    <sheetView zoomScaleNormal="100" workbookViewId="0">
      <selection activeCell="K13" sqref="K13"/>
    </sheetView>
  </sheetViews>
  <sheetFormatPr defaultRowHeight="14.5" x14ac:dyDescent="0.35"/>
  <sheetData>
    <row r="10" spans="10:10" x14ac:dyDescent="0.35">
      <c r="J10" s="10"/>
    </row>
    <row r="24" spans="1:7" ht="15" customHeight="1" x14ac:dyDescent="0.35">
      <c r="A24" s="9"/>
      <c r="B24" s="9"/>
      <c r="C24" s="9"/>
      <c r="D24" s="9"/>
      <c r="E24" s="9"/>
      <c r="F24" s="9"/>
      <c r="G24" s="9"/>
    </row>
    <row r="25" spans="1:7" ht="15" customHeight="1" x14ac:dyDescent="0.35">
      <c r="A25" s="9"/>
      <c r="B25" s="9"/>
      <c r="C25" s="9"/>
      <c r="D25" s="9"/>
      <c r="E25" s="9"/>
      <c r="F25" s="9"/>
      <c r="G25" s="9"/>
    </row>
    <row r="26" spans="1:7" ht="15" customHeight="1" x14ac:dyDescent="0.35">
      <c r="A26" s="9"/>
      <c r="B26" s="9"/>
      <c r="C26" s="9"/>
      <c r="D26" s="9"/>
      <c r="E26" s="9"/>
      <c r="F26" s="9"/>
      <c r="G26" s="9"/>
    </row>
    <row r="27" spans="1:7" ht="15" customHeight="1" x14ac:dyDescent="0.35">
      <c r="A27" s="9"/>
      <c r="B27" s="9"/>
      <c r="C27" s="9"/>
      <c r="D27" s="9"/>
      <c r="E27" s="9"/>
      <c r="F27" s="9"/>
      <c r="G27" s="9"/>
    </row>
    <row r="28" spans="1:7" ht="15" customHeight="1" x14ac:dyDescent="0.35">
      <c r="A28" s="9"/>
      <c r="B28" s="9"/>
      <c r="C28" s="9"/>
      <c r="D28" s="9"/>
      <c r="E28" s="9"/>
      <c r="F28" s="9"/>
      <c r="G28" s="9"/>
    </row>
    <row r="29" spans="1:7" ht="18.75" customHeight="1" x14ac:dyDescent="0.35">
      <c r="A29" s="9"/>
      <c r="B29" s="9"/>
      <c r="C29" s="9"/>
      <c r="D29" s="9"/>
      <c r="E29" s="9"/>
      <c r="F29" s="9"/>
      <c r="G2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AD77-598A-499E-9569-818FADE10362}">
  <dimension ref="A1:P28"/>
  <sheetViews>
    <sheetView tabSelected="1" zoomScaleNormal="100" workbookViewId="0">
      <selection activeCell="G32" sqref="G32"/>
    </sheetView>
  </sheetViews>
  <sheetFormatPr defaultRowHeight="14.5" x14ac:dyDescent="0.35"/>
  <cols>
    <col min="4" max="4" width="16.81640625" bestFit="1" customWidth="1"/>
    <col min="5" max="5" width="22.54296875" customWidth="1"/>
    <col min="6" max="6" width="23.7265625" customWidth="1"/>
    <col min="7" max="7" width="16" customWidth="1"/>
    <col min="9" max="9" width="9.26953125" customWidth="1"/>
  </cols>
  <sheetData>
    <row r="1" spans="1:16" x14ac:dyDescent="0.35">
      <c r="A1" s="42" t="s">
        <v>0</v>
      </c>
      <c r="B1" s="43"/>
      <c r="C1" s="43"/>
      <c r="D1" s="43"/>
      <c r="E1" s="43"/>
      <c r="F1" s="43"/>
      <c r="G1" s="37"/>
    </row>
    <row r="3" spans="1:16" ht="14.5" customHeight="1" x14ac:dyDescent="0.35">
      <c r="A3" s="44" t="s">
        <v>1</v>
      </c>
      <c r="B3" s="44"/>
      <c r="C3" s="44" t="s">
        <v>27</v>
      </c>
      <c r="D3" s="45" t="s">
        <v>69</v>
      </c>
      <c r="E3" s="45" t="s">
        <v>70</v>
      </c>
      <c r="F3" s="45" t="s">
        <v>71</v>
      </c>
      <c r="G3" s="47" t="s">
        <v>67</v>
      </c>
    </row>
    <row r="4" spans="1:16" x14ac:dyDescent="0.35">
      <c r="A4" s="44"/>
      <c r="B4" s="44"/>
      <c r="C4" s="44"/>
      <c r="D4" s="46"/>
      <c r="E4" s="46"/>
      <c r="F4" s="46"/>
      <c r="G4" s="47"/>
    </row>
    <row r="5" spans="1:16" x14ac:dyDescent="0.35">
      <c r="A5" s="44"/>
      <c r="B5" s="44"/>
      <c r="C5" s="44"/>
      <c r="D5" s="46"/>
      <c r="E5" s="46"/>
      <c r="F5" s="46"/>
      <c r="G5" s="47"/>
      <c r="H5" s="38"/>
      <c r="I5" s="38"/>
      <c r="J5" s="38"/>
      <c r="K5" s="38"/>
      <c r="L5" s="38"/>
      <c r="M5" s="38"/>
      <c r="N5" s="38"/>
      <c r="O5" s="20"/>
      <c r="P5" s="20"/>
    </row>
    <row r="6" spans="1:16" ht="15.65" customHeight="1" x14ac:dyDescent="0.35">
      <c r="A6" s="44"/>
      <c r="B6" s="44"/>
      <c r="C6" s="44"/>
      <c r="D6" s="46"/>
      <c r="E6" s="46"/>
      <c r="F6" s="46"/>
      <c r="G6" s="47"/>
      <c r="H6" s="38"/>
      <c r="I6" s="38"/>
      <c r="J6" s="39" t="s">
        <v>33</v>
      </c>
      <c r="K6" s="39" t="s">
        <v>34</v>
      </c>
      <c r="L6" s="39" t="s">
        <v>35</v>
      </c>
      <c r="M6" s="39" t="s">
        <v>36</v>
      </c>
      <c r="N6" s="38"/>
      <c r="O6" s="20"/>
      <c r="P6" s="20"/>
    </row>
    <row r="7" spans="1:16" x14ac:dyDescent="0.35">
      <c r="A7" s="44" t="s">
        <v>22</v>
      </c>
      <c r="B7" s="44"/>
      <c r="C7" s="40" t="s">
        <v>37</v>
      </c>
      <c r="D7" s="1">
        <v>153</v>
      </c>
      <c r="E7" s="1">
        <v>132</v>
      </c>
      <c r="F7" s="5">
        <f>E7/D7</f>
        <v>0.86274509803921573</v>
      </c>
      <c r="G7" s="12" t="str">
        <f>ROUND(J7*100,0)&amp;-ROUND(K7*100,0)&amp;"%"</f>
        <v>80-91%</v>
      </c>
      <c r="H7" s="7">
        <f t="shared" ref="H7:H27" si="0">$F$28</f>
        <v>0.52819183408943615</v>
      </c>
      <c r="I7" s="8">
        <v>0.7</v>
      </c>
      <c r="J7" s="15">
        <v>0.7992781211712463</v>
      </c>
      <c r="K7" s="15">
        <v>0.90844298706314008</v>
      </c>
      <c r="L7" s="15">
        <v>6.3466976867969427E-2</v>
      </c>
      <c r="M7" s="15">
        <v>4.5697889023924354E-2</v>
      </c>
      <c r="N7" s="38"/>
      <c r="O7" s="20"/>
      <c r="P7" s="20"/>
    </row>
    <row r="8" spans="1:16" x14ac:dyDescent="0.35">
      <c r="A8" s="44"/>
      <c r="B8" s="44"/>
      <c r="C8" s="1" t="s">
        <v>39</v>
      </c>
      <c r="D8" s="1">
        <v>198</v>
      </c>
      <c r="E8" s="1">
        <v>78</v>
      </c>
      <c r="F8" s="5">
        <f t="shared" ref="F8:F28" si="1">E8/D8</f>
        <v>0.39393939393939392</v>
      </c>
      <c r="G8" s="12" t="str">
        <f t="shared" ref="G8:G28" si="2">ROUND(J8*100,0)&amp;-ROUND(K8*100,0)&amp;"%"</f>
        <v>33-46%</v>
      </c>
      <c r="H8" s="7">
        <f t="shared" si="0"/>
        <v>0.52819183408943615</v>
      </c>
      <c r="I8" s="8">
        <v>0.7</v>
      </c>
      <c r="J8" s="15">
        <v>0.32851920521912759</v>
      </c>
      <c r="K8" s="15">
        <v>0.46339667026355508</v>
      </c>
      <c r="L8" s="15">
        <v>6.5420188720266337E-2</v>
      </c>
      <c r="M8" s="15">
        <v>6.9457276324161155E-2</v>
      </c>
      <c r="N8" s="38"/>
      <c r="O8" s="20"/>
      <c r="P8" s="20"/>
    </row>
    <row r="9" spans="1:16" x14ac:dyDescent="0.35">
      <c r="A9" s="44"/>
      <c r="B9" s="44"/>
      <c r="C9" s="4" t="s">
        <v>5</v>
      </c>
      <c r="D9" s="4">
        <v>351</v>
      </c>
      <c r="E9" s="4">
        <v>210</v>
      </c>
      <c r="F9" s="6">
        <f t="shared" si="1"/>
        <v>0.59829059829059827</v>
      </c>
      <c r="G9" s="13" t="str">
        <f t="shared" si="2"/>
        <v>55-65%</v>
      </c>
      <c r="H9" s="7">
        <f t="shared" si="0"/>
        <v>0.52819183408943615</v>
      </c>
      <c r="I9" s="8">
        <v>0.7</v>
      </c>
      <c r="J9" s="15">
        <v>0.54620697623385039</v>
      </c>
      <c r="K9" s="15">
        <v>0.64824607123817357</v>
      </c>
      <c r="L9" s="15">
        <v>5.208362205674788E-2</v>
      </c>
      <c r="M9" s="15">
        <v>4.9955472947575297E-2</v>
      </c>
      <c r="N9" s="38"/>
      <c r="O9" s="20"/>
      <c r="P9" s="20"/>
    </row>
    <row r="10" spans="1:16" x14ac:dyDescent="0.35">
      <c r="A10" s="44" t="s">
        <v>23</v>
      </c>
      <c r="B10" s="44"/>
      <c r="C10" s="1" t="s">
        <v>40</v>
      </c>
      <c r="D10" s="1">
        <v>230</v>
      </c>
      <c r="E10" s="1">
        <v>190</v>
      </c>
      <c r="F10" s="5">
        <f t="shared" si="1"/>
        <v>0.82608695652173914</v>
      </c>
      <c r="G10" s="12" t="str">
        <f t="shared" si="2"/>
        <v>77-87%</v>
      </c>
      <c r="H10" s="7">
        <f t="shared" si="0"/>
        <v>0.52819183408943615</v>
      </c>
      <c r="I10" s="8">
        <v>0.7</v>
      </c>
      <c r="J10" s="15">
        <v>0.77185481520879606</v>
      </c>
      <c r="K10" s="15">
        <v>0.86960547491789897</v>
      </c>
      <c r="L10" s="15">
        <v>5.4232141312943072E-2</v>
      </c>
      <c r="M10" s="15">
        <v>4.3518518396159833E-2</v>
      </c>
      <c r="N10" s="38"/>
      <c r="O10" s="20"/>
      <c r="P10" s="20"/>
    </row>
    <row r="11" spans="1:16" x14ac:dyDescent="0.35">
      <c r="A11" s="44"/>
      <c r="B11" s="44"/>
      <c r="C11" s="1" t="s">
        <v>42</v>
      </c>
      <c r="D11" s="1">
        <v>272</v>
      </c>
      <c r="E11" s="1">
        <v>101</v>
      </c>
      <c r="F11" s="5">
        <f t="shared" si="1"/>
        <v>0.37132352941176472</v>
      </c>
      <c r="G11" s="12" t="str">
        <f t="shared" si="2"/>
        <v>32-43%</v>
      </c>
      <c r="H11" s="7">
        <f t="shared" si="0"/>
        <v>0.52819183408943615</v>
      </c>
      <c r="I11" s="8">
        <v>0.7</v>
      </c>
      <c r="J11" s="15">
        <v>0.31606997608197257</v>
      </c>
      <c r="K11" s="15">
        <v>0.43016105001971922</v>
      </c>
      <c r="L11" s="15">
        <v>5.5253553329792149E-2</v>
      </c>
      <c r="M11" s="15">
        <v>5.8837520607954497E-2</v>
      </c>
      <c r="N11" s="38"/>
      <c r="O11" s="20"/>
      <c r="P11" s="20"/>
    </row>
    <row r="12" spans="1:16" x14ac:dyDescent="0.35">
      <c r="A12" s="44"/>
      <c r="B12" s="44"/>
      <c r="C12" s="1" t="s">
        <v>41</v>
      </c>
      <c r="D12" s="1">
        <v>132</v>
      </c>
      <c r="E12" s="1">
        <v>99</v>
      </c>
      <c r="F12" s="5">
        <f t="shared" si="1"/>
        <v>0.75</v>
      </c>
      <c r="G12" s="12" t="str">
        <f t="shared" si="2"/>
        <v>67-82%</v>
      </c>
      <c r="H12" s="7">
        <f t="shared" si="0"/>
        <v>0.52819183408943615</v>
      </c>
      <c r="I12" s="8">
        <v>0.7</v>
      </c>
      <c r="J12" s="15">
        <v>0.66977107129194624</v>
      </c>
      <c r="K12" s="15">
        <v>0.8160894911717208</v>
      </c>
      <c r="L12" s="15">
        <v>8.0228928708053759E-2</v>
      </c>
      <c r="M12" s="15">
        <v>6.6089491171720804E-2</v>
      </c>
      <c r="N12" s="38"/>
      <c r="O12" s="20"/>
      <c r="P12" s="20"/>
    </row>
    <row r="13" spans="1:16" x14ac:dyDescent="0.35">
      <c r="A13" s="44"/>
      <c r="B13" s="44"/>
      <c r="C13" s="1" t="s">
        <v>43</v>
      </c>
      <c r="D13" s="1">
        <v>116</v>
      </c>
      <c r="E13" s="1">
        <v>50</v>
      </c>
      <c r="F13" s="5">
        <f t="shared" si="1"/>
        <v>0.43103448275862066</v>
      </c>
      <c r="G13" s="12" t="str">
        <f t="shared" si="2"/>
        <v>34-52%</v>
      </c>
      <c r="H13" s="7">
        <f t="shared" si="0"/>
        <v>0.52819183408943615</v>
      </c>
      <c r="I13" s="8">
        <v>0.7</v>
      </c>
      <c r="J13" s="15">
        <v>0.34455452342368387</v>
      </c>
      <c r="K13" s="15">
        <v>0.52193573593483344</v>
      </c>
      <c r="L13" s="15">
        <v>8.6479959334936796E-2</v>
      </c>
      <c r="M13" s="15">
        <v>9.0901253176212782E-2</v>
      </c>
      <c r="N13" s="38"/>
      <c r="O13" s="20"/>
      <c r="P13" s="20"/>
    </row>
    <row r="14" spans="1:16" x14ac:dyDescent="0.35">
      <c r="A14" s="44"/>
      <c r="B14" s="44"/>
      <c r="C14" s="4" t="s">
        <v>28</v>
      </c>
      <c r="D14" s="4">
        <v>750</v>
      </c>
      <c r="E14" s="4">
        <v>440</v>
      </c>
      <c r="F14" s="6">
        <f t="shared" si="1"/>
        <v>0.58666666666666667</v>
      </c>
      <c r="G14" s="13" t="str">
        <f t="shared" si="2"/>
        <v>55-62%</v>
      </c>
      <c r="H14" s="7">
        <f t="shared" si="0"/>
        <v>0.52819183408943615</v>
      </c>
      <c r="I14" s="8">
        <v>0.7</v>
      </c>
      <c r="J14" s="15">
        <v>0.55107000468705558</v>
      </c>
      <c r="K14" s="15">
        <v>0.6213800525130565</v>
      </c>
      <c r="L14" s="15">
        <v>3.5596661979611088E-2</v>
      </c>
      <c r="M14" s="15">
        <v>3.4713385846389833E-2</v>
      </c>
      <c r="N14" s="38"/>
      <c r="O14" s="20"/>
      <c r="P14" s="20"/>
    </row>
    <row r="15" spans="1:16" x14ac:dyDescent="0.35">
      <c r="A15" s="44" t="s">
        <v>24</v>
      </c>
      <c r="B15" s="44"/>
      <c r="C15" s="1" t="s">
        <v>44</v>
      </c>
      <c r="D15" s="1">
        <v>5</v>
      </c>
      <c r="E15" s="1">
        <v>0</v>
      </c>
      <c r="F15" s="41" t="s">
        <v>68</v>
      </c>
      <c r="G15" s="12" t="s">
        <v>68</v>
      </c>
      <c r="H15" s="7">
        <f t="shared" si="0"/>
        <v>0.52819183408943615</v>
      </c>
      <c r="I15" s="8">
        <v>0.7</v>
      </c>
      <c r="J15" s="15">
        <v>1.1310371620259502E-11</v>
      </c>
      <c r="K15" s="15">
        <v>0.43448146576692781</v>
      </c>
      <c r="L15" s="15">
        <v>-1.1310371620259502E-11</v>
      </c>
      <c r="M15" s="15">
        <v>0.43448146576692781</v>
      </c>
      <c r="N15" s="38"/>
      <c r="O15" s="20"/>
      <c r="P15" s="20"/>
    </row>
    <row r="16" spans="1:16" x14ac:dyDescent="0.35">
      <c r="A16" s="44"/>
      <c r="B16" s="44"/>
      <c r="C16" s="1" t="s">
        <v>45</v>
      </c>
      <c r="D16" s="1">
        <v>18</v>
      </c>
      <c r="E16" s="1">
        <v>0</v>
      </c>
      <c r="F16" s="41" t="s">
        <v>68</v>
      </c>
      <c r="G16" s="12" t="s">
        <v>68</v>
      </c>
      <c r="H16" s="7">
        <f t="shared" si="0"/>
        <v>0.52819183408943615</v>
      </c>
      <c r="I16" s="8">
        <v>0.7</v>
      </c>
      <c r="J16" s="15">
        <v>4.5784524103645403E-12</v>
      </c>
      <c r="K16" s="15">
        <v>0.17587863431791184</v>
      </c>
      <c r="L16" s="15">
        <v>-4.5784524103645403E-12</v>
      </c>
      <c r="M16" s="15">
        <v>0.17587863431791184</v>
      </c>
      <c r="N16" s="38"/>
      <c r="O16" s="20"/>
      <c r="P16" s="20"/>
    </row>
    <row r="17" spans="1:16" x14ac:dyDescent="0.35">
      <c r="A17" s="44"/>
      <c r="B17" s="44"/>
      <c r="C17" s="1" t="s">
        <v>46</v>
      </c>
      <c r="D17" s="1">
        <v>55</v>
      </c>
      <c r="E17" s="1">
        <v>6</v>
      </c>
      <c r="F17" s="5">
        <f t="shared" si="1"/>
        <v>0.10909090909090909</v>
      </c>
      <c r="G17" s="12" t="str">
        <f t="shared" si="2"/>
        <v>5-22%</v>
      </c>
      <c r="H17" s="7">
        <f t="shared" si="0"/>
        <v>0.52819183408943615</v>
      </c>
      <c r="I17" s="8">
        <v>0.7</v>
      </c>
      <c r="J17" s="15">
        <v>5.096732676053628E-2</v>
      </c>
      <c r="K17" s="15">
        <v>0.2182552201375241</v>
      </c>
      <c r="L17" s="15">
        <v>5.8123582330372806E-2</v>
      </c>
      <c r="M17" s="15">
        <v>0.10916431104661502</v>
      </c>
      <c r="N17" s="38"/>
      <c r="O17" s="20"/>
      <c r="P17" s="20"/>
    </row>
    <row r="18" spans="1:16" x14ac:dyDescent="0.35">
      <c r="A18" s="44"/>
      <c r="B18" s="44"/>
      <c r="C18" s="1" t="s">
        <v>47</v>
      </c>
      <c r="D18" s="1">
        <v>38</v>
      </c>
      <c r="E18" s="1">
        <v>0</v>
      </c>
      <c r="F18" s="41" t="s">
        <v>68</v>
      </c>
      <c r="G18" s="12" t="s">
        <v>68</v>
      </c>
      <c r="H18" s="7">
        <f t="shared" si="0"/>
        <v>0.52819183408943615</v>
      </c>
      <c r="I18" s="8">
        <v>0.7</v>
      </c>
      <c r="J18" s="15">
        <v>2.3899751208690898E-12</v>
      </c>
      <c r="K18" s="15">
        <v>9.1809529211372434E-2</v>
      </c>
      <c r="L18" s="15">
        <v>-2.3899751208690898E-12</v>
      </c>
      <c r="M18" s="15">
        <v>9.1809529211372434E-2</v>
      </c>
      <c r="N18" s="38"/>
      <c r="O18" s="20"/>
      <c r="P18" s="20"/>
    </row>
    <row r="19" spans="1:16" x14ac:dyDescent="0.35">
      <c r="A19" s="44"/>
      <c r="B19" s="44"/>
      <c r="C19" s="1" t="s">
        <v>48</v>
      </c>
      <c r="D19" s="1">
        <v>42</v>
      </c>
      <c r="E19" s="1">
        <v>23</v>
      </c>
      <c r="F19" s="5">
        <f t="shared" si="1"/>
        <v>0.54761904761904767</v>
      </c>
      <c r="G19" s="12" t="str">
        <f t="shared" si="2"/>
        <v>40-69%</v>
      </c>
      <c r="H19" s="7">
        <f t="shared" si="0"/>
        <v>0.52819183408943615</v>
      </c>
      <c r="I19" s="8">
        <v>0.7</v>
      </c>
      <c r="J19" s="15">
        <v>0.39949147388979844</v>
      </c>
      <c r="K19" s="15">
        <v>0.68776581385251878</v>
      </c>
      <c r="L19" s="15">
        <v>0.14812757372924923</v>
      </c>
      <c r="M19" s="15">
        <v>0.14014676623347111</v>
      </c>
      <c r="N19" s="38"/>
      <c r="O19" s="20"/>
      <c r="P19" s="20"/>
    </row>
    <row r="20" spans="1:16" x14ac:dyDescent="0.35">
      <c r="A20" s="44"/>
      <c r="B20" s="44"/>
      <c r="C20" s="1" t="s">
        <v>49</v>
      </c>
      <c r="D20" s="1">
        <v>30</v>
      </c>
      <c r="E20" s="1">
        <v>2</v>
      </c>
      <c r="F20" s="5">
        <f t="shared" si="1"/>
        <v>6.6666666666666666E-2</v>
      </c>
      <c r="G20" s="12" t="str">
        <f t="shared" si="2"/>
        <v>2-21%</v>
      </c>
      <c r="H20" s="7">
        <f t="shared" si="0"/>
        <v>0.52819183408943615</v>
      </c>
      <c r="I20" s="8">
        <v>0.7</v>
      </c>
      <c r="J20" s="15">
        <v>1.8477066773221348E-2</v>
      </c>
      <c r="K20" s="15">
        <v>0.21323418605941721</v>
      </c>
      <c r="L20" s="15">
        <v>4.8189599893445317E-2</v>
      </c>
      <c r="M20" s="15">
        <v>0.14656751939275053</v>
      </c>
      <c r="N20" s="38"/>
      <c r="O20" s="20"/>
      <c r="P20" s="20"/>
    </row>
    <row r="21" spans="1:16" x14ac:dyDescent="0.35">
      <c r="A21" s="44"/>
      <c r="B21" s="44"/>
      <c r="C21" s="1" t="s">
        <v>51</v>
      </c>
      <c r="D21" s="1">
        <v>19</v>
      </c>
      <c r="E21" s="1">
        <v>18</v>
      </c>
      <c r="F21" s="5">
        <f t="shared" si="1"/>
        <v>0.94736842105263153</v>
      </c>
      <c r="G21" s="12" t="str">
        <f t="shared" si="2"/>
        <v>75-99%</v>
      </c>
      <c r="H21" s="7">
        <f t="shared" si="0"/>
        <v>0.52819183408943615</v>
      </c>
      <c r="I21" s="8">
        <v>0.7</v>
      </c>
      <c r="J21" s="15">
        <v>0.75361322397928943</v>
      </c>
      <c r="K21" s="15">
        <v>0.99064797920560732</v>
      </c>
      <c r="L21" s="15">
        <v>0.1937551970733421</v>
      </c>
      <c r="M21" s="15">
        <v>4.3279558152975794E-2</v>
      </c>
      <c r="N21" s="38"/>
      <c r="O21" s="20"/>
      <c r="P21" s="20"/>
    </row>
    <row r="22" spans="1:16" x14ac:dyDescent="0.35">
      <c r="A22" s="44"/>
      <c r="B22" s="44"/>
      <c r="C22" s="1" t="s">
        <v>50</v>
      </c>
      <c r="D22" s="1">
        <v>53</v>
      </c>
      <c r="E22" s="1">
        <v>11</v>
      </c>
      <c r="F22" s="5">
        <f t="shared" si="1"/>
        <v>0.20754716981132076</v>
      </c>
      <c r="G22" s="12" t="str">
        <f t="shared" si="2"/>
        <v>12-33%</v>
      </c>
      <c r="H22" s="7">
        <f t="shared" si="0"/>
        <v>0.52819183408943615</v>
      </c>
      <c r="I22" s="8">
        <v>0.7</v>
      </c>
      <c r="J22" s="15">
        <v>0.12004611556941401</v>
      </c>
      <c r="K22" s="15">
        <v>0.33457716185452641</v>
      </c>
      <c r="L22" s="15">
        <v>8.7501054241906753E-2</v>
      </c>
      <c r="M22" s="15">
        <v>0.12702999204320564</v>
      </c>
      <c r="N22" s="38"/>
      <c r="O22" s="20"/>
      <c r="P22" s="20"/>
    </row>
    <row r="23" spans="1:16" x14ac:dyDescent="0.35">
      <c r="A23" s="44"/>
      <c r="B23" s="44"/>
      <c r="C23" s="1" t="s">
        <v>52</v>
      </c>
      <c r="D23" s="1">
        <v>61</v>
      </c>
      <c r="E23" s="1">
        <v>6</v>
      </c>
      <c r="F23" s="5">
        <f t="shared" si="1"/>
        <v>9.8360655737704916E-2</v>
      </c>
      <c r="G23" s="12" t="str">
        <f t="shared" si="2"/>
        <v>5-20%</v>
      </c>
      <c r="H23" s="7">
        <f t="shared" si="0"/>
        <v>0.52819183408943615</v>
      </c>
      <c r="I23" s="8">
        <v>0.7</v>
      </c>
      <c r="J23" s="15">
        <v>4.5864644903572643E-2</v>
      </c>
      <c r="K23" s="15">
        <v>0.19844582105335073</v>
      </c>
      <c r="L23" s="15">
        <v>5.2496010834132273E-2</v>
      </c>
      <c r="M23" s="15">
        <v>0.10008516531564582</v>
      </c>
      <c r="N23" s="38"/>
      <c r="O23" s="20"/>
      <c r="P23" s="20"/>
    </row>
    <row r="24" spans="1:16" x14ac:dyDescent="0.35">
      <c r="A24" s="44"/>
      <c r="B24" s="44"/>
      <c r="C24" s="1" t="s">
        <v>53</v>
      </c>
      <c r="D24" s="1">
        <v>28</v>
      </c>
      <c r="E24" s="1">
        <v>26</v>
      </c>
      <c r="F24" s="5">
        <f t="shared" si="1"/>
        <v>0.9285714285714286</v>
      </c>
      <c r="G24" s="12" t="str">
        <f t="shared" si="2"/>
        <v>77-98%</v>
      </c>
      <c r="H24" s="7">
        <f t="shared" si="0"/>
        <v>0.52819183408943615</v>
      </c>
      <c r="I24" s="8">
        <v>0.7</v>
      </c>
      <c r="J24" s="15">
        <v>0.77354679013627314</v>
      </c>
      <c r="K24" s="15">
        <v>0.98018788978214622</v>
      </c>
      <c r="L24" s="15">
        <v>0.15502463843515546</v>
      </c>
      <c r="M24" s="15">
        <v>5.1616461210717612E-2</v>
      </c>
      <c r="N24" s="38"/>
      <c r="O24" s="20"/>
      <c r="P24" s="20"/>
    </row>
    <row r="25" spans="1:16" x14ac:dyDescent="0.35">
      <c r="A25" s="44"/>
      <c r="B25" s="44"/>
      <c r="C25" s="1" t="s">
        <v>54</v>
      </c>
      <c r="D25" s="1">
        <v>27</v>
      </c>
      <c r="E25" s="1">
        <v>27</v>
      </c>
      <c r="F25" s="5">
        <f t="shared" si="1"/>
        <v>1</v>
      </c>
      <c r="G25" s="12" t="str">
        <f t="shared" si="2"/>
        <v>88-100%</v>
      </c>
      <c r="H25" s="7">
        <f t="shared" si="0"/>
        <v>0.52819183408943615</v>
      </c>
      <c r="I25" s="8">
        <v>0.7</v>
      </c>
      <c r="J25" s="15">
        <v>0.87544541360337869</v>
      </c>
      <c r="K25" s="15">
        <v>0.99999999999675759</v>
      </c>
      <c r="L25" s="15">
        <v>0.12455458639662131</v>
      </c>
      <c r="M25" s="15">
        <v>-3.2424063434177697E-12</v>
      </c>
      <c r="N25" s="38"/>
      <c r="O25" s="20"/>
      <c r="P25" s="20"/>
    </row>
    <row r="26" spans="1:16" x14ac:dyDescent="0.35">
      <c r="A26" s="44"/>
      <c r="B26" s="44"/>
      <c r="C26" s="1" t="s">
        <v>55</v>
      </c>
      <c r="D26" s="1">
        <v>66</v>
      </c>
      <c r="E26" s="1">
        <v>46</v>
      </c>
      <c r="F26" s="5">
        <f t="shared" si="1"/>
        <v>0.69696969696969702</v>
      </c>
      <c r="G26" s="12" t="str">
        <f t="shared" si="2"/>
        <v>58-79%</v>
      </c>
      <c r="H26" s="7">
        <f t="shared" si="0"/>
        <v>0.52819183408943615</v>
      </c>
      <c r="I26" s="8">
        <v>0.7</v>
      </c>
      <c r="J26" s="15">
        <v>0.57781218235842269</v>
      </c>
      <c r="K26" s="15">
        <v>0.79445962085734267</v>
      </c>
      <c r="L26" s="15">
        <v>0.11915751461127433</v>
      </c>
      <c r="M26" s="15">
        <v>9.7489923887645658E-2</v>
      </c>
      <c r="N26" s="38"/>
      <c r="O26" s="20"/>
      <c r="P26" s="20"/>
    </row>
    <row r="27" spans="1:16" x14ac:dyDescent="0.35">
      <c r="A27" s="44"/>
      <c r="B27" s="44"/>
      <c r="C27" s="4" t="s">
        <v>21</v>
      </c>
      <c r="D27" s="4">
        <v>442</v>
      </c>
      <c r="E27" s="4">
        <v>165</v>
      </c>
      <c r="F27" s="6">
        <f t="shared" si="1"/>
        <v>0.37330316742081449</v>
      </c>
      <c r="G27" s="13" t="str">
        <f t="shared" si="2"/>
        <v>33-42%</v>
      </c>
      <c r="H27" s="7">
        <f t="shared" si="0"/>
        <v>0.52819183408943615</v>
      </c>
      <c r="I27" s="8">
        <v>0.7</v>
      </c>
      <c r="J27" s="15">
        <v>0.3294846158759176</v>
      </c>
      <c r="K27" s="15">
        <v>0.41930500046027502</v>
      </c>
      <c r="L27" s="15">
        <v>4.3818551544896889E-2</v>
      </c>
      <c r="M27" s="15">
        <v>4.6001833039460538E-2</v>
      </c>
      <c r="N27" s="38"/>
      <c r="O27" s="20"/>
      <c r="P27" s="20"/>
    </row>
    <row r="28" spans="1:16" x14ac:dyDescent="0.35">
      <c r="A28" s="48" t="s">
        <v>26</v>
      </c>
      <c r="B28" s="49"/>
      <c r="C28" s="50"/>
      <c r="D28" s="4">
        <f>SUM(D9,D14,D27)</f>
        <v>1543</v>
      </c>
      <c r="E28" s="4">
        <f>SUM(E9,E14,E27)</f>
        <v>815</v>
      </c>
      <c r="F28" s="6">
        <f t="shared" si="1"/>
        <v>0.52819183408943615</v>
      </c>
      <c r="G28" s="13" t="str">
        <f t="shared" si="2"/>
        <v>50-55%</v>
      </c>
      <c r="H28" s="38"/>
      <c r="I28" s="38"/>
      <c r="J28" s="15">
        <v>0.50324444468022234</v>
      </c>
      <c r="K28" s="15">
        <v>0.552999199671527</v>
      </c>
      <c r="L28" s="15">
        <v>2.4947389409213816E-2</v>
      </c>
      <c r="M28" s="15">
        <v>2.4807365582090846E-2</v>
      </c>
      <c r="N28" s="38"/>
      <c r="O28" s="20"/>
      <c r="P28" s="20"/>
    </row>
  </sheetData>
  <mergeCells count="11">
    <mergeCell ref="G3:G6"/>
    <mergeCell ref="A7:B9"/>
    <mergeCell ref="A10:B14"/>
    <mergeCell ref="A15:B27"/>
    <mergeCell ref="A28:C28"/>
    <mergeCell ref="A1:F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topLeftCell="A3" workbookViewId="0">
      <selection activeCell="D3" sqref="D3:F6"/>
    </sheetView>
  </sheetViews>
  <sheetFormatPr defaultRowHeight="14.5" x14ac:dyDescent="0.35"/>
  <cols>
    <col min="2" max="2" width="6" customWidth="1"/>
    <col min="3" max="3" width="24.81640625" customWidth="1"/>
    <col min="4" max="4" width="16.81640625" bestFit="1" customWidth="1"/>
    <col min="5" max="5" width="22.54296875" customWidth="1"/>
    <col min="6" max="6" width="23.7265625" customWidth="1"/>
    <col min="7" max="7" width="16" customWidth="1"/>
    <col min="8" max="8" width="9.1796875" style="19"/>
    <col min="9" max="9" width="9.26953125" style="19" customWidth="1"/>
    <col min="10" max="15" width="9.1796875" style="19"/>
  </cols>
  <sheetData>
    <row r="1" spans="1:16" x14ac:dyDescent="0.35">
      <c r="A1" s="42" t="s">
        <v>0</v>
      </c>
      <c r="B1" s="43"/>
      <c r="C1" s="43"/>
      <c r="D1" s="43"/>
      <c r="E1" s="43"/>
      <c r="F1" s="43"/>
      <c r="G1" s="18"/>
    </row>
    <row r="3" spans="1:16" x14ac:dyDescent="0.35">
      <c r="A3" s="44" t="s">
        <v>1</v>
      </c>
      <c r="B3" s="44"/>
      <c r="C3" s="44" t="s">
        <v>27</v>
      </c>
      <c r="D3" s="45" t="s">
        <v>61</v>
      </c>
      <c r="E3" s="45" t="s">
        <v>63</v>
      </c>
      <c r="F3" s="45" t="s">
        <v>64</v>
      </c>
      <c r="G3" s="47" t="s">
        <v>67</v>
      </c>
    </row>
    <row r="4" spans="1:16" x14ac:dyDescent="0.35">
      <c r="A4" s="44"/>
      <c r="B4" s="44"/>
      <c r="C4" s="44"/>
      <c r="D4" s="46"/>
      <c r="E4" s="46"/>
      <c r="F4" s="46"/>
      <c r="G4" s="47"/>
    </row>
    <row r="5" spans="1:16" x14ac:dyDescent="0.35">
      <c r="A5" s="44"/>
      <c r="B5" s="44"/>
      <c r="C5" s="44"/>
      <c r="D5" s="46"/>
      <c r="E5" s="46"/>
      <c r="F5" s="46"/>
      <c r="G5" s="47"/>
      <c r="H5" s="25"/>
      <c r="I5" s="25"/>
      <c r="J5" s="25"/>
      <c r="K5" s="25"/>
      <c r="L5" s="25"/>
      <c r="M5" s="25"/>
      <c r="N5" s="25"/>
      <c r="O5" s="26"/>
      <c r="P5" s="20"/>
    </row>
    <row r="6" spans="1:16" ht="19.149999999999999" customHeight="1" x14ac:dyDescent="0.35">
      <c r="A6" s="44"/>
      <c r="B6" s="44"/>
      <c r="C6" s="44"/>
      <c r="D6" s="46"/>
      <c r="E6" s="46"/>
      <c r="F6" s="46"/>
      <c r="G6" s="47"/>
      <c r="H6" s="25"/>
      <c r="I6" s="25"/>
      <c r="J6" s="27" t="s">
        <v>33</v>
      </c>
      <c r="K6" s="27" t="s">
        <v>34</v>
      </c>
      <c r="L6" s="27" t="s">
        <v>35</v>
      </c>
      <c r="M6" s="27" t="s">
        <v>36</v>
      </c>
      <c r="N6" s="25"/>
      <c r="O6" s="26"/>
      <c r="P6" s="20"/>
    </row>
    <row r="7" spans="1:16" x14ac:dyDescent="0.35">
      <c r="A7" s="44" t="s">
        <v>22</v>
      </c>
      <c r="B7" s="44"/>
      <c r="C7" s="16" t="s">
        <v>37</v>
      </c>
      <c r="D7" s="1">
        <v>201</v>
      </c>
      <c r="E7" s="1">
        <v>164</v>
      </c>
      <c r="F7" s="5">
        <f>E7/D7</f>
        <v>0.8159203980099502</v>
      </c>
      <c r="G7" s="12" t="str">
        <f>ROUND(J7*100,0)&amp;-ROUND(K7*100,0)&amp;"%"</f>
        <v>76-86%</v>
      </c>
      <c r="H7" s="28">
        <f t="shared" ref="H7:H27" si="0">$F$28</f>
        <v>0.54045307443365698</v>
      </c>
      <c r="I7" s="29">
        <v>0.7</v>
      </c>
      <c r="J7" s="30">
        <v>0.75659425545339909</v>
      </c>
      <c r="K7" s="30">
        <v>0.86339747090229579</v>
      </c>
      <c r="L7" s="30">
        <v>5.9326142556551109E-2</v>
      </c>
      <c r="M7" s="30">
        <v>4.7477072892345595E-2</v>
      </c>
      <c r="N7" s="25"/>
      <c r="O7" s="26"/>
      <c r="P7" s="20"/>
    </row>
    <row r="8" spans="1:16" x14ac:dyDescent="0.35">
      <c r="A8" s="44"/>
      <c r="B8" s="44"/>
      <c r="C8" s="17" t="s">
        <v>39</v>
      </c>
      <c r="D8" s="1">
        <v>199</v>
      </c>
      <c r="E8" s="1">
        <v>97</v>
      </c>
      <c r="F8" s="5">
        <f t="shared" ref="F8:F28" si="1">E8/D8</f>
        <v>0.48743718592964824</v>
      </c>
      <c r="G8" s="12" t="str">
        <f t="shared" ref="G8:G28" si="2">ROUND(J8*100,0)&amp;-ROUND(K8*100,0)&amp;"%"</f>
        <v>42-56%</v>
      </c>
      <c r="H8" s="28">
        <f t="shared" si="0"/>
        <v>0.54045307443365698</v>
      </c>
      <c r="I8" s="29">
        <v>0.7</v>
      </c>
      <c r="J8" s="30">
        <v>0.41888842440174784</v>
      </c>
      <c r="K8" s="30">
        <v>0.5564617805609493</v>
      </c>
      <c r="L8" s="30">
        <v>6.8548761527900404E-2</v>
      </c>
      <c r="M8" s="30">
        <v>6.9024594631301062E-2</v>
      </c>
      <c r="N8" s="25"/>
      <c r="O8" s="26"/>
      <c r="P8" s="20"/>
    </row>
    <row r="9" spans="1:16" x14ac:dyDescent="0.35">
      <c r="A9" s="44"/>
      <c r="B9" s="44"/>
      <c r="C9" s="4" t="s">
        <v>5</v>
      </c>
      <c r="D9" s="4">
        <v>400</v>
      </c>
      <c r="E9" s="4">
        <v>261</v>
      </c>
      <c r="F9" s="6">
        <f t="shared" si="1"/>
        <v>0.65249999999999997</v>
      </c>
      <c r="G9" s="13" t="str">
        <f t="shared" si="2"/>
        <v>60-70%</v>
      </c>
      <c r="H9" s="28">
        <f t="shared" si="0"/>
        <v>0.54045307443365698</v>
      </c>
      <c r="I9" s="29">
        <v>0.7</v>
      </c>
      <c r="J9" s="30">
        <v>0.60458489023578332</v>
      </c>
      <c r="K9" s="30">
        <v>0.69751387167601997</v>
      </c>
      <c r="L9" s="30">
        <v>4.7915109764216646E-2</v>
      </c>
      <c r="M9" s="30">
        <v>4.5013871676020001E-2</v>
      </c>
      <c r="N9" s="25"/>
      <c r="O9" s="26"/>
      <c r="P9" s="20"/>
    </row>
    <row r="10" spans="1:16" x14ac:dyDescent="0.35">
      <c r="A10" s="44" t="s">
        <v>23</v>
      </c>
      <c r="B10" s="44"/>
      <c r="C10" s="17" t="s">
        <v>40</v>
      </c>
      <c r="D10" s="1">
        <v>197</v>
      </c>
      <c r="E10" s="1">
        <v>166</v>
      </c>
      <c r="F10" s="5">
        <f t="shared" si="1"/>
        <v>0.84263959390862941</v>
      </c>
      <c r="G10" s="12" t="str">
        <f t="shared" si="2"/>
        <v>79-89%</v>
      </c>
      <c r="H10" s="28">
        <f t="shared" si="0"/>
        <v>0.54045307443365698</v>
      </c>
      <c r="I10" s="29">
        <v>0.7</v>
      </c>
      <c r="J10" s="30">
        <v>0.78530097918155428</v>
      </c>
      <c r="K10" s="30">
        <v>0.88687104790461468</v>
      </c>
      <c r="L10" s="30">
        <v>5.7338614727075132E-2</v>
      </c>
      <c r="M10" s="30">
        <v>4.423145399598527E-2</v>
      </c>
      <c r="N10" s="25"/>
      <c r="O10" s="26"/>
      <c r="P10" s="20"/>
    </row>
    <row r="11" spans="1:16" x14ac:dyDescent="0.35">
      <c r="A11" s="44"/>
      <c r="B11" s="44"/>
      <c r="C11" s="17" t="s">
        <v>42</v>
      </c>
      <c r="D11" s="1">
        <v>277</v>
      </c>
      <c r="E11" s="1">
        <v>114</v>
      </c>
      <c r="F11" s="5">
        <f t="shared" si="1"/>
        <v>0.41155234657039713</v>
      </c>
      <c r="G11" s="12" t="str">
        <f t="shared" si="2"/>
        <v>36-47%</v>
      </c>
      <c r="H11" s="28">
        <f t="shared" si="0"/>
        <v>0.54045307443365698</v>
      </c>
      <c r="I11" s="29">
        <v>0.7</v>
      </c>
      <c r="J11" s="30">
        <v>0.35519444787788063</v>
      </c>
      <c r="K11" s="30">
        <v>0.47032987844187868</v>
      </c>
      <c r="L11" s="30">
        <v>5.6357898692516506E-2</v>
      </c>
      <c r="M11" s="30">
        <v>5.8777531871481548E-2</v>
      </c>
      <c r="N11" s="25"/>
      <c r="O11" s="26"/>
      <c r="P11" s="20"/>
    </row>
    <row r="12" spans="1:16" x14ac:dyDescent="0.35">
      <c r="A12" s="44"/>
      <c r="B12" s="44"/>
      <c r="C12" s="17" t="s">
        <v>41</v>
      </c>
      <c r="D12" s="1">
        <v>107</v>
      </c>
      <c r="E12" s="1">
        <v>72</v>
      </c>
      <c r="F12" s="5">
        <f t="shared" si="1"/>
        <v>0.67289719626168221</v>
      </c>
      <c r="G12" s="12" t="str">
        <f t="shared" si="2"/>
        <v>58-75%</v>
      </c>
      <c r="H12" s="28">
        <f t="shared" si="0"/>
        <v>0.54045307443365698</v>
      </c>
      <c r="I12" s="29">
        <v>0.7</v>
      </c>
      <c r="J12" s="30">
        <v>0.57935988683582751</v>
      </c>
      <c r="K12" s="30">
        <v>0.75445027415756871</v>
      </c>
      <c r="L12" s="30">
        <v>9.3537309425854698E-2</v>
      </c>
      <c r="M12" s="30">
        <v>8.1553077895886505E-2</v>
      </c>
      <c r="N12" s="25"/>
      <c r="O12" s="26"/>
      <c r="P12" s="20"/>
    </row>
    <row r="13" spans="1:16" x14ac:dyDescent="0.35">
      <c r="A13" s="44"/>
      <c r="B13" s="44"/>
      <c r="C13" s="17" t="s">
        <v>43</v>
      </c>
      <c r="D13" s="1">
        <v>115</v>
      </c>
      <c r="E13" s="1">
        <v>50</v>
      </c>
      <c r="F13" s="5">
        <f t="shared" si="1"/>
        <v>0.43478260869565216</v>
      </c>
      <c r="G13" s="12" t="str">
        <f t="shared" si="2"/>
        <v>35-53%</v>
      </c>
      <c r="H13" s="28">
        <f t="shared" si="0"/>
        <v>0.54045307443365698</v>
      </c>
      <c r="I13" s="29">
        <v>0.7</v>
      </c>
      <c r="J13" s="30">
        <v>0.34773922601373003</v>
      </c>
      <c r="K13" s="30">
        <v>0.52604217889142713</v>
      </c>
      <c r="L13" s="30">
        <v>8.7043382681922132E-2</v>
      </c>
      <c r="M13" s="30">
        <v>9.1259570195774964E-2</v>
      </c>
      <c r="N13" s="25"/>
      <c r="O13" s="26"/>
      <c r="P13" s="20"/>
    </row>
    <row r="14" spans="1:16" x14ac:dyDescent="0.35">
      <c r="A14" s="44"/>
      <c r="B14" s="44"/>
      <c r="C14" s="4" t="s">
        <v>28</v>
      </c>
      <c r="D14" s="4">
        <v>696</v>
      </c>
      <c r="E14" s="4">
        <v>402</v>
      </c>
      <c r="F14" s="6">
        <f t="shared" si="1"/>
        <v>0.57758620689655171</v>
      </c>
      <c r="G14" s="13" t="str">
        <f t="shared" si="2"/>
        <v>54-61%</v>
      </c>
      <c r="H14" s="28">
        <f t="shared" si="0"/>
        <v>0.54045307443365698</v>
      </c>
      <c r="I14" s="29">
        <v>0.7</v>
      </c>
      <c r="J14" s="30">
        <v>0.54056259722316558</v>
      </c>
      <c r="K14" s="30">
        <v>0.61375807219284551</v>
      </c>
      <c r="L14" s="30">
        <v>3.7023609673386138E-2</v>
      </c>
      <c r="M14" s="30">
        <v>3.6171865296293793E-2</v>
      </c>
      <c r="N14" s="25"/>
      <c r="O14" s="26"/>
      <c r="P14" s="20"/>
    </row>
    <row r="15" spans="1:16" x14ac:dyDescent="0.35">
      <c r="A15" s="44" t="s">
        <v>24</v>
      </c>
      <c r="B15" s="44"/>
      <c r="C15" s="17" t="s">
        <v>44</v>
      </c>
      <c r="D15" s="1">
        <v>11</v>
      </c>
      <c r="E15" s="1">
        <v>0</v>
      </c>
      <c r="F15" s="36" t="s">
        <v>68</v>
      </c>
      <c r="G15" s="36" t="s">
        <v>68</v>
      </c>
      <c r="H15" s="28">
        <f t="shared" si="0"/>
        <v>0.54045307443365698</v>
      </c>
      <c r="I15" s="29">
        <v>0.7</v>
      </c>
      <c r="J15" s="30">
        <v>6.7378897667149589E-12</v>
      </c>
      <c r="K15" s="30">
        <v>0.25883218697911636</v>
      </c>
      <c r="L15" s="30" t="e">
        <v>#VALUE!</v>
      </c>
      <c r="M15" s="30" t="e">
        <v>#VALUE!</v>
      </c>
      <c r="N15" s="25"/>
      <c r="O15" s="26"/>
      <c r="P15" s="20"/>
    </row>
    <row r="16" spans="1:16" x14ac:dyDescent="0.35">
      <c r="A16" s="44"/>
      <c r="B16" s="44"/>
      <c r="C16" s="17" t="s">
        <v>45</v>
      </c>
      <c r="D16" s="1">
        <v>23</v>
      </c>
      <c r="E16" s="1">
        <v>2</v>
      </c>
      <c r="F16" s="5">
        <f t="shared" si="1"/>
        <v>8.6956521739130432E-2</v>
      </c>
      <c r="G16" s="12" t="str">
        <f t="shared" si="2"/>
        <v>2-27%</v>
      </c>
      <c r="H16" s="28">
        <f t="shared" si="0"/>
        <v>0.54045307443365698</v>
      </c>
      <c r="I16" s="29">
        <v>0.7</v>
      </c>
      <c r="J16" s="30">
        <v>2.4180060811267608E-2</v>
      </c>
      <c r="K16" s="30">
        <v>0.26795934253555842</v>
      </c>
      <c r="L16" s="30">
        <v>6.2776460927862821E-2</v>
      </c>
      <c r="M16" s="30">
        <v>0.18100282079642799</v>
      </c>
      <c r="N16" s="25"/>
      <c r="O16" s="26"/>
      <c r="P16" s="20"/>
    </row>
    <row r="17" spans="1:16" x14ac:dyDescent="0.35">
      <c r="A17" s="44"/>
      <c r="B17" s="44"/>
      <c r="C17" s="17" t="s">
        <v>46</v>
      </c>
      <c r="D17" s="1">
        <v>32</v>
      </c>
      <c r="E17" s="1">
        <v>2</v>
      </c>
      <c r="F17" s="5">
        <f t="shared" si="1"/>
        <v>6.25E-2</v>
      </c>
      <c r="G17" s="12" t="str">
        <f t="shared" si="2"/>
        <v>2-20%</v>
      </c>
      <c r="H17" s="28">
        <f t="shared" si="0"/>
        <v>0.54045307443365698</v>
      </c>
      <c r="I17" s="29">
        <v>0.7</v>
      </c>
      <c r="J17" s="30">
        <v>1.7310607288747511E-2</v>
      </c>
      <c r="K17" s="30">
        <v>0.20147085075149224</v>
      </c>
      <c r="L17" s="30">
        <v>4.5189392711252489E-2</v>
      </c>
      <c r="M17" s="30">
        <v>0.13897085075149224</v>
      </c>
      <c r="N17" s="25"/>
      <c r="O17" s="26"/>
      <c r="P17" s="20"/>
    </row>
    <row r="18" spans="1:16" x14ac:dyDescent="0.35">
      <c r="A18" s="44"/>
      <c r="B18" s="44"/>
      <c r="C18" s="17" t="s">
        <v>47</v>
      </c>
      <c r="D18" s="1">
        <v>46</v>
      </c>
      <c r="E18" s="1">
        <v>1</v>
      </c>
      <c r="F18" s="5">
        <f t="shared" si="1"/>
        <v>2.1739130434782608E-2</v>
      </c>
      <c r="G18" s="12" t="str">
        <f t="shared" si="2"/>
        <v>0-11%</v>
      </c>
      <c r="H18" s="28">
        <f t="shared" si="0"/>
        <v>0.54045307443365698</v>
      </c>
      <c r="I18" s="29">
        <v>0.7</v>
      </c>
      <c r="J18" s="30">
        <v>3.8478652298552739E-3</v>
      </c>
      <c r="K18" s="30">
        <v>0.11335265760262961</v>
      </c>
      <c r="L18" s="30">
        <v>1.7891265204927335E-2</v>
      </c>
      <c r="M18" s="30">
        <v>9.1613527167847E-2</v>
      </c>
      <c r="N18" s="25"/>
      <c r="O18" s="26"/>
      <c r="P18" s="20"/>
    </row>
    <row r="19" spans="1:16" x14ac:dyDescent="0.35">
      <c r="A19" s="44"/>
      <c r="B19" s="44"/>
      <c r="C19" s="17" t="s">
        <v>48</v>
      </c>
      <c r="D19" s="1">
        <v>54</v>
      </c>
      <c r="E19" s="1">
        <v>37</v>
      </c>
      <c r="F19" s="5">
        <f t="shared" si="1"/>
        <v>0.68518518518518523</v>
      </c>
      <c r="G19" s="12" t="str">
        <f t="shared" si="2"/>
        <v>55-79%</v>
      </c>
      <c r="H19" s="28">
        <f t="shared" si="0"/>
        <v>0.54045307443365698</v>
      </c>
      <c r="I19" s="29">
        <v>0.7</v>
      </c>
      <c r="J19" s="30">
        <v>0.55256582918508867</v>
      </c>
      <c r="K19" s="30">
        <v>0.79320700933406585</v>
      </c>
      <c r="L19" s="30">
        <v>0.13261935600009656</v>
      </c>
      <c r="M19" s="30">
        <v>0.10802182414888062</v>
      </c>
      <c r="N19" s="25"/>
      <c r="O19" s="26"/>
      <c r="P19" s="20"/>
    </row>
    <row r="20" spans="1:16" x14ac:dyDescent="0.35">
      <c r="A20" s="44"/>
      <c r="B20" s="44"/>
      <c r="C20" s="17" t="s">
        <v>49</v>
      </c>
      <c r="D20" s="1">
        <v>15</v>
      </c>
      <c r="E20" s="1">
        <v>2</v>
      </c>
      <c r="F20" s="5">
        <f t="shared" si="1"/>
        <v>0.13333333333333333</v>
      </c>
      <c r="G20" s="12" t="str">
        <f t="shared" si="2"/>
        <v>4-38%</v>
      </c>
      <c r="H20" s="28">
        <f t="shared" si="0"/>
        <v>0.54045307443365698</v>
      </c>
      <c r="I20" s="29">
        <v>0.7</v>
      </c>
      <c r="J20" s="30">
        <v>3.7361346424792045E-2</v>
      </c>
      <c r="K20" s="30">
        <v>0.37881925704233715</v>
      </c>
      <c r="L20" s="30">
        <v>9.5971986908541279E-2</v>
      </c>
      <c r="M20" s="30">
        <v>0.24548592370900382</v>
      </c>
      <c r="N20" s="25"/>
      <c r="O20" s="26"/>
      <c r="P20" s="20"/>
    </row>
    <row r="21" spans="1:16" x14ac:dyDescent="0.35">
      <c r="A21" s="44"/>
      <c r="B21" s="44"/>
      <c r="C21" s="17" t="s">
        <v>51</v>
      </c>
      <c r="D21" s="1">
        <v>21</v>
      </c>
      <c r="E21" s="1">
        <v>20</v>
      </c>
      <c r="F21" s="5">
        <f t="shared" si="1"/>
        <v>0.95238095238095233</v>
      </c>
      <c r="G21" s="12" t="str">
        <f t="shared" si="2"/>
        <v>77-99%</v>
      </c>
      <c r="H21" s="28">
        <f t="shared" si="0"/>
        <v>0.54045307443365698</v>
      </c>
      <c r="I21" s="29">
        <v>0.7</v>
      </c>
      <c r="J21" s="30">
        <v>0.77330690430844473</v>
      </c>
      <c r="K21" s="30">
        <v>0.99154398802901411</v>
      </c>
      <c r="L21" s="30">
        <v>0.1790740480725076</v>
      </c>
      <c r="M21" s="30">
        <v>3.9163035648061784E-2</v>
      </c>
      <c r="N21" s="25"/>
      <c r="O21" s="26"/>
      <c r="P21" s="20"/>
    </row>
    <row r="22" spans="1:16" x14ac:dyDescent="0.35">
      <c r="A22" s="44"/>
      <c r="B22" s="44"/>
      <c r="C22" s="17" t="s">
        <v>50</v>
      </c>
      <c r="D22" s="1">
        <v>61</v>
      </c>
      <c r="E22" s="1">
        <v>9</v>
      </c>
      <c r="F22" s="5">
        <f t="shared" si="1"/>
        <v>0.14754098360655737</v>
      </c>
      <c r="G22" s="12" t="str">
        <f t="shared" si="2"/>
        <v>8-26%</v>
      </c>
      <c r="H22" s="28">
        <f t="shared" si="0"/>
        <v>0.54045307443365698</v>
      </c>
      <c r="I22" s="29">
        <v>0.7</v>
      </c>
      <c r="J22" s="30">
        <v>7.9611784452076298E-2</v>
      </c>
      <c r="K22" s="30">
        <v>0.25723209383665241</v>
      </c>
      <c r="L22" s="30">
        <v>6.7929199154481076E-2</v>
      </c>
      <c r="M22" s="30">
        <v>0.10969111023009503</v>
      </c>
      <c r="N22" s="25"/>
      <c r="O22" s="26"/>
      <c r="P22" s="20"/>
    </row>
    <row r="23" spans="1:16" x14ac:dyDescent="0.35">
      <c r="A23" s="44"/>
      <c r="B23" s="44"/>
      <c r="C23" s="17" t="s">
        <v>52</v>
      </c>
      <c r="D23" s="1">
        <v>67</v>
      </c>
      <c r="E23" s="1">
        <v>7</v>
      </c>
      <c r="F23" s="5">
        <f t="shared" si="1"/>
        <v>0.1044776119402985</v>
      </c>
      <c r="G23" s="12" t="str">
        <f t="shared" si="2"/>
        <v>5-20%</v>
      </c>
      <c r="H23" s="28">
        <f t="shared" si="0"/>
        <v>0.54045307443365698</v>
      </c>
      <c r="I23" s="29">
        <v>0.7</v>
      </c>
      <c r="J23" s="30">
        <v>5.153777013075278E-2</v>
      </c>
      <c r="K23" s="30">
        <v>0.20031259309697297</v>
      </c>
      <c r="L23" s="30">
        <v>5.2939841809545723E-2</v>
      </c>
      <c r="M23" s="30">
        <v>9.5834981156674465E-2</v>
      </c>
      <c r="N23" s="25"/>
      <c r="O23" s="26"/>
      <c r="P23" s="20"/>
    </row>
    <row r="24" spans="1:16" x14ac:dyDescent="0.35">
      <c r="A24" s="44"/>
      <c r="B24" s="44"/>
      <c r="C24" s="17" t="s">
        <v>53</v>
      </c>
      <c r="D24" s="1">
        <v>24</v>
      </c>
      <c r="E24" s="1">
        <v>20</v>
      </c>
      <c r="F24" s="5">
        <f t="shared" si="1"/>
        <v>0.83333333333333337</v>
      </c>
      <c r="G24" s="12" t="str">
        <f t="shared" si="2"/>
        <v>64-93%</v>
      </c>
      <c r="H24" s="28">
        <f t="shared" si="0"/>
        <v>0.54045307443365698</v>
      </c>
      <c r="I24" s="29">
        <v>0.7</v>
      </c>
      <c r="J24" s="30">
        <v>0.64146973574603527</v>
      </c>
      <c r="K24" s="30">
        <v>0.9332131168602058</v>
      </c>
      <c r="L24" s="30">
        <v>0.1918635975872981</v>
      </c>
      <c r="M24" s="30">
        <v>9.9879783526872434E-2</v>
      </c>
      <c r="N24" s="25"/>
      <c r="O24" s="26"/>
      <c r="P24" s="20"/>
    </row>
    <row r="25" spans="1:16" x14ac:dyDescent="0.35">
      <c r="A25" s="44"/>
      <c r="B25" s="44"/>
      <c r="C25" s="17" t="s">
        <v>54</v>
      </c>
      <c r="D25" s="1">
        <v>31</v>
      </c>
      <c r="E25" s="1">
        <v>27</v>
      </c>
      <c r="F25" s="5">
        <f t="shared" si="1"/>
        <v>0.87096774193548387</v>
      </c>
      <c r="G25" s="12" t="str">
        <f t="shared" si="2"/>
        <v>71-95%</v>
      </c>
      <c r="H25" s="28">
        <f t="shared" si="0"/>
        <v>0.54045307443365698</v>
      </c>
      <c r="I25" s="29">
        <v>0.7</v>
      </c>
      <c r="J25" s="30">
        <v>0.71147632542433603</v>
      </c>
      <c r="K25" s="30">
        <v>0.94865706419024032</v>
      </c>
      <c r="L25" s="30">
        <v>0.15949141651114784</v>
      </c>
      <c r="M25" s="30">
        <v>7.7689322254756443E-2</v>
      </c>
      <c r="N25" s="25"/>
      <c r="O25" s="26"/>
      <c r="P25" s="20"/>
    </row>
    <row r="26" spans="1:16" x14ac:dyDescent="0.35">
      <c r="A26" s="44"/>
      <c r="B26" s="44"/>
      <c r="C26" s="17" t="s">
        <v>55</v>
      </c>
      <c r="D26" s="1">
        <v>64</v>
      </c>
      <c r="E26" s="1">
        <v>45</v>
      </c>
      <c r="F26" s="5">
        <f t="shared" si="1"/>
        <v>0.703125</v>
      </c>
      <c r="G26" s="12" t="str">
        <f t="shared" si="2"/>
        <v>58-80%</v>
      </c>
      <c r="H26" s="28">
        <f t="shared" si="0"/>
        <v>0.54045307443365698</v>
      </c>
      <c r="I26" s="29">
        <v>0.7</v>
      </c>
      <c r="J26" s="30">
        <v>0.58229824507131389</v>
      </c>
      <c r="K26" s="30">
        <v>0.8009483188702019</v>
      </c>
      <c r="L26" s="30">
        <v>0.12082675492868611</v>
      </c>
      <c r="M26" s="30">
        <v>9.7823318870201903E-2</v>
      </c>
      <c r="N26" s="25"/>
      <c r="O26" s="26"/>
      <c r="P26" s="20"/>
    </row>
    <row r="27" spans="1:16" x14ac:dyDescent="0.35">
      <c r="A27" s="44"/>
      <c r="B27" s="44"/>
      <c r="C27" s="4" t="s">
        <v>21</v>
      </c>
      <c r="D27" s="4">
        <v>449</v>
      </c>
      <c r="E27" s="4">
        <v>172</v>
      </c>
      <c r="F27" s="6">
        <f t="shared" si="1"/>
        <v>0.38307349665924278</v>
      </c>
      <c r="G27" s="13" t="str">
        <f t="shared" si="2"/>
        <v>34-43%</v>
      </c>
      <c r="H27" s="28">
        <f t="shared" si="0"/>
        <v>0.54045307443365698</v>
      </c>
      <c r="I27" s="29">
        <v>0.7</v>
      </c>
      <c r="J27" s="30">
        <v>0.33927977792890374</v>
      </c>
      <c r="K27" s="30">
        <v>0.42885098488830947</v>
      </c>
      <c r="L27" s="30">
        <v>4.3793718730339048E-2</v>
      </c>
      <c r="M27" s="30">
        <v>4.5777488229066687E-2</v>
      </c>
      <c r="N27" s="25"/>
      <c r="O27" s="26"/>
      <c r="P27" s="20"/>
    </row>
    <row r="28" spans="1:16" x14ac:dyDescent="0.35">
      <c r="A28" s="51" t="s">
        <v>26</v>
      </c>
      <c r="B28" s="51"/>
      <c r="C28" s="51"/>
      <c r="D28" s="4">
        <v>1545</v>
      </c>
      <c r="E28" s="4">
        <v>835</v>
      </c>
      <c r="F28" s="6">
        <f t="shared" si="1"/>
        <v>0.54045307443365698</v>
      </c>
      <c r="G28" s="13" t="str">
        <f t="shared" si="2"/>
        <v>52-57%</v>
      </c>
      <c r="H28" s="25"/>
      <c r="I28" s="25"/>
      <c r="J28" s="30">
        <v>0.51553334675888407</v>
      </c>
      <c r="K28" s="30">
        <v>0.56517213833039726</v>
      </c>
      <c r="L28" s="30">
        <v>2.4919727674772907E-2</v>
      </c>
      <c r="M28" s="30">
        <v>2.4719063896740279E-2</v>
      </c>
      <c r="N28" s="25"/>
      <c r="O28" s="26"/>
      <c r="P28" s="20"/>
    </row>
    <row r="29" spans="1:16" x14ac:dyDescent="0.35">
      <c r="A29" s="35" t="s">
        <v>62</v>
      </c>
    </row>
  </sheetData>
  <mergeCells count="11">
    <mergeCell ref="G3:G6"/>
    <mergeCell ref="A7:B9"/>
    <mergeCell ref="A10:B14"/>
    <mergeCell ref="A15:B27"/>
    <mergeCell ref="A28:C28"/>
    <mergeCell ref="A1:F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DA10-B763-4DC0-A31A-64FB0C6EE263}">
  <dimension ref="A24:G27"/>
  <sheetViews>
    <sheetView workbookViewId="0">
      <selection activeCell="B27" sqref="B27"/>
    </sheetView>
  </sheetViews>
  <sheetFormatPr defaultRowHeight="14.5" x14ac:dyDescent="0.35"/>
  <sheetData>
    <row r="24" spans="1:7" ht="15.5" x14ac:dyDescent="0.35">
      <c r="A24" s="9"/>
      <c r="B24" s="9"/>
      <c r="C24" s="9"/>
      <c r="D24" s="9"/>
      <c r="E24" s="9"/>
      <c r="F24" s="9"/>
      <c r="G24" s="9"/>
    </row>
    <row r="25" spans="1:7" ht="15.5" x14ac:dyDescent="0.35">
      <c r="A25" s="9"/>
      <c r="B25" s="9"/>
      <c r="C25" s="9"/>
      <c r="D25" s="9"/>
      <c r="E25" s="9"/>
      <c r="F25" s="9"/>
      <c r="G25" s="9"/>
    </row>
    <row r="26" spans="1:7" ht="15.5" x14ac:dyDescent="0.35">
      <c r="A26" s="9"/>
      <c r="B26" s="9"/>
      <c r="C26" s="9"/>
      <c r="D26" s="9"/>
      <c r="E26" s="9"/>
      <c r="F26" s="9"/>
      <c r="G26" s="9"/>
    </row>
    <row r="27" spans="1:7" ht="15.5" x14ac:dyDescent="0.35">
      <c r="A27" s="9"/>
      <c r="B27" s="9"/>
      <c r="C27" s="9"/>
      <c r="D27" s="9"/>
      <c r="E27" s="9"/>
      <c r="F27" s="9"/>
      <c r="G27" s="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0"/>
  <sheetViews>
    <sheetView topLeftCell="A4" workbookViewId="0">
      <selection activeCell="F33" sqref="F33"/>
    </sheetView>
  </sheetViews>
  <sheetFormatPr defaultRowHeight="14.5" x14ac:dyDescent="0.35"/>
  <cols>
    <col min="4" max="4" width="16.81640625" bestFit="1" customWidth="1"/>
    <col min="5" max="5" width="22.54296875" customWidth="1"/>
    <col min="6" max="6" width="23.7265625" customWidth="1"/>
    <col min="7" max="7" width="16" customWidth="1"/>
    <col min="9" max="9" width="9.26953125" customWidth="1"/>
  </cols>
  <sheetData>
    <row r="1" spans="1:13" x14ac:dyDescent="0.35">
      <c r="A1" s="42" t="s">
        <v>0</v>
      </c>
      <c r="B1" s="43"/>
      <c r="C1" s="43"/>
      <c r="D1" s="43"/>
      <c r="E1" s="43"/>
      <c r="F1" s="43"/>
      <c r="G1" s="11"/>
    </row>
    <row r="3" spans="1:13" ht="15" customHeight="1" x14ac:dyDescent="0.35">
      <c r="A3" s="44" t="s">
        <v>1</v>
      </c>
      <c r="B3" s="44"/>
      <c r="C3" s="44" t="s">
        <v>27</v>
      </c>
      <c r="D3" s="52" t="s">
        <v>56</v>
      </c>
      <c r="E3" s="52" t="s">
        <v>66</v>
      </c>
      <c r="F3" s="52" t="s">
        <v>65</v>
      </c>
      <c r="G3" s="47" t="s">
        <v>32</v>
      </c>
    </row>
    <row r="4" spans="1:13" x14ac:dyDescent="0.35">
      <c r="A4" s="44"/>
      <c r="B4" s="44"/>
      <c r="C4" s="44"/>
      <c r="D4" s="53"/>
      <c r="E4" s="53"/>
      <c r="F4" s="53"/>
      <c r="G4" s="47"/>
    </row>
    <row r="5" spans="1:13" x14ac:dyDescent="0.35">
      <c r="A5" s="44"/>
      <c r="B5" s="44"/>
      <c r="C5" s="44"/>
      <c r="D5" s="53"/>
      <c r="E5" s="53"/>
      <c r="F5" s="53"/>
      <c r="G5" s="47"/>
    </row>
    <row r="6" spans="1:13" ht="39" customHeight="1" x14ac:dyDescent="0.35">
      <c r="A6" s="44"/>
      <c r="B6" s="44"/>
      <c r="C6" s="44"/>
      <c r="D6" s="53"/>
      <c r="E6" s="53"/>
      <c r="F6" s="53"/>
      <c r="G6" s="47"/>
      <c r="J6" s="14" t="s">
        <v>33</v>
      </c>
      <c r="K6" s="14" t="s">
        <v>34</v>
      </c>
      <c r="L6" s="14" t="s">
        <v>35</v>
      </c>
      <c r="M6" s="14" t="s">
        <v>36</v>
      </c>
    </row>
    <row r="7" spans="1:13" x14ac:dyDescent="0.35">
      <c r="A7" s="44" t="s">
        <v>22</v>
      </c>
      <c r="B7" s="44"/>
      <c r="C7" s="16" t="s">
        <v>37</v>
      </c>
      <c r="D7" s="1">
        <v>207</v>
      </c>
      <c r="E7" s="1">
        <v>176</v>
      </c>
      <c r="F7" s="5">
        <v>0.85024154589371981</v>
      </c>
      <c r="G7" s="12" t="str">
        <f>ROUND(J7*100,0)&amp;-ROUND(K7*100,0)&amp;"%"</f>
        <v>80-89%</v>
      </c>
      <c r="H7" s="7">
        <f>$F$29</f>
        <v>0.55736714975845414</v>
      </c>
      <c r="I7" s="8">
        <v>0.7</v>
      </c>
      <c r="J7" s="15">
        <v>0.79500000000000004</v>
      </c>
      <c r="K7" s="15">
        <v>0.89200000000000002</v>
      </c>
      <c r="L7" s="15">
        <f>F7-J7</f>
        <v>5.5241545893719768E-2</v>
      </c>
      <c r="M7" s="15">
        <f>K7-F7</f>
        <v>4.1758454106280207E-2</v>
      </c>
    </row>
    <row r="8" spans="1:13" x14ac:dyDescent="0.35">
      <c r="A8" s="44"/>
      <c r="B8" s="44"/>
      <c r="C8" s="17" t="s">
        <v>38</v>
      </c>
      <c r="D8" s="1">
        <v>19</v>
      </c>
      <c r="E8" s="1">
        <v>9</v>
      </c>
      <c r="F8" s="5">
        <v>0.47368421052631576</v>
      </c>
      <c r="G8" s="12" t="str">
        <f t="shared" ref="G8:G29" si="0">ROUND(J8*100,0)&amp;-ROUND(K8*100,0)&amp;"%"</f>
        <v>27-68%</v>
      </c>
      <c r="H8" s="7">
        <f t="shared" ref="H8:H28" si="1">$F$29</f>
        <v>0.55736714975845414</v>
      </c>
      <c r="I8" s="8">
        <v>0.7</v>
      </c>
      <c r="J8" s="15">
        <v>0.27300000000000002</v>
      </c>
      <c r="K8" s="15">
        <v>0.68300000000000005</v>
      </c>
      <c r="L8" s="15">
        <f t="shared" ref="L8:L29" si="2">F8-J8</f>
        <v>0.20068421052631574</v>
      </c>
      <c r="M8" s="15">
        <f t="shared" ref="M8:M29" si="3">K8-F8</f>
        <v>0.20931578947368429</v>
      </c>
    </row>
    <row r="9" spans="1:13" x14ac:dyDescent="0.35">
      <c r="A9" s="44"/>
      <c r="B9" s="44"/>
      <c r="C9" s="17" t="s">
        <v>39</v>
      </c>
      <c r="D9" s="1">
        <v>213</v>
      </c>
      <c r="E9" s="1">
        <v>103</v>
      </c>
      <c r="F9" s="5">
        <v>0.48356807511737088</v>
      </c>
      <c r="G9" s="12" t="str">
        <f t="shared" si="0"/>
        <v>42-55%</v>
      </c>
      <c r="H9" s="7">
        <f t="shared" si="1"/>
        <v>0.55736714975845414</v>
      </c>
      <c r="I9" s="8">
        <v>0.7</v>
      </c>
      <c r="J9" s="15">
        <v>0.41699999999999998</v>
      </c>
      <c r="K9" s="15">
        <v>0.55000000000000004</v>
      </c>
      <c r="L9" s="15">
        <f t="shared" si="2"/>
        <v>6.6568075117370895E-2</v>
      </c>
      <c r="M9" s="15">
        <f t="shared" si="3"/>
        <v>6.6431924882629168E-2</v>
      </c>
    </row>
    <row r="10" spans="1:13" x14ac:dyDescent="0.35">
      <c r="A10" s="44"/>
      <c r="B10" s="44"/>
      <c r="C10" s="4" t="s">
        <v>5</v>
      </c>
      <c r="D10" s="4">
        <v>439</v>
      </c>
      <c r="E10" s="4">
        <v>288</v>
      </c>
      <c r="F10" s="6">
        <v>0.6560364464692483</v>
      </c>
      <c r="G10" s="13" t="str">
        <f t="shared" si="0"/>
        <v>61-70%</v>
      </c>
      <c r="H10" s="7">
        <f t="shared" si="1"/>
        <v>0.55736714975845414</v>
      </c>
      <c r="I10" s="8">
        <v>0.7</v>
      </c>
      <c r="J10" s="15">
        <v>0.61</v>
      </c>
      <c r="K10" s="15">
        <v>0.69899999999999995</v>
      </c>
      <c r="L10" s="15">
        <f t="shared" si="2"/>
        <v>4.6036446469248316E-2</v>
      </c>
      <c r="M10" s="15">
        <f t="shared" si="3"/>
        <v>4.2963553530751653E-2</v>
      </c>
    </row>
    <row r="11" spans="1:13" x14ac:dyDescent="0.35">
      <c r="A11" s="44" t="s">
        <v>23</v>
      </c>
      <c r="B11" s="44"/>
      <c r="C11" s="17" t="s">
        <v>40</v>
      </c>
      <c r="D11" s="1">
        <v>241</v>
      </c>
      <c r="E11" s="1">
        <v>172</v>
      </c>
      <c r="F11" s="5">
        <v>0.7136929460580913</v>
      </c>
      <c r="G11" s="12" t="str">
        <f t="shared" si="0"/>
        <v>65-77%</v>
      </c>
      <c r="H11" s="7">
        <f t="shared" si="1"/>
        <v>0.55736714975845414</v>
      </c>
      <c r="I11" s="8">
        <v>0.7</v>
      </c>
      <c r="J11" s="15">
        <v>0.65200000000000002</v>
      </c>
      <c r="K11" s="15">
        <v>0.76900000000000002</v>
      </c>
      <c r="L11" s="15">
        <f t="shared" si="2"/>
        <v>6.169294605809128E-2</v>
      </c>
      <c r="M11" s="15">
        <f t="shared" si="3"/>
        <v>5.5307053941908713E-2</v>
      </c>
    </row>
    <row r="12" spans="1:13" x14ac:dyDescent="0.35">
      <c r="A12" s="44"/>
      <c r="B12" s="44"/>
      <c r="C12" s="17" t="s">
        <v>42</v>
      </c>
      <c r="D12" s="1">
        <v>250</v>
      </c>
      <c r="E12" s="1">
        <v>118</v>
      </c>
      <c r="F12" s="5">
        <v>0.47199999999999998</v>
      </c>
      <c r="G12" s="12" t="str">
        <f t="shared" si="0"/>
        <v>31-49%</v>
      </c>
      <c r="H12" s="7">
        <f t="shared" si="1"/>
        <v>0.55736714975845414</v>
      </c>
      <c r="I12" s="8">
        <v>0.7</v>
      </c>
      <c r="J12" s="15">
        <v>0.311</v>
      </c>
      <c r="K12" s="15">
        <v>0.49299999999999999</v>
      </c>
      <c r="L12" s="15">
        <f t="shared" si="2"/>
        <v>0.16099999999999998</v>
      </c>
      <c r="M12" s="15">
        <f t="shared" si="3"/>
        <v>2.1000000000000019E-2</v>
      </c>
    </row>
    <row r="13" spans="1:13" x14ac:dyDescent="0.35">
      <c r="A13" s="44"/>
      <c r="B13" s="44"/>
      <c r="C13" s="17" t="s">
        <v>41</v>
      </c>
      <c r="D13" s="1">
        <v>121</v>
      </c>
      <c r="E13" s="1">
        <v>86</v>
      </c>
      <c r="F13" s="5">
        <v>0.71074380165289253</v>
      </c>
      <c r="G13" s="12" t="str">
        <f t="shared" si="0"/>
        <v>62-79%</v>
      </c>
      <c r="H13" s="7">
        <f t="shared" si="1"/>
        <v>0.55736714975845414</v>
      </c>
      <c r="I13" s="8">
        <v>0.7</v>
      </c>
      <c r="J13" s="15">
        <v>0.62</v>
      </c>
      <c r="K13" s="15">
        <v>0.78800000000000003</v>
      </c>
      <c r="L13" s="15">
        <f t="shared" si="2"/>
        <v>9.0743801652892531E-2</v>
      </c>
      <c r="M13" s="15">
        <f t="shared" si="3"/>
        <v>7.7256198347107508E-2</v>
      </c>
    </row>
    <row r="14" spans="1:13" x14ac:dyDescent="0.35">
      <c r="A14" s="44"/>
      <c r="B14" s="44"/>
      <c r="C14" s="17" t="s">
        <v>43</v>
      </c>
      <c r="D14" s="1">
        <v>136</v>
      </c>
      <c r="E14" s="1">
        <v>63</v>
      </c>
      <c r="F14" s="5">
        <v>0.46323529411764708</v>
      </c>
      <c r="G14" s="12" t="str">
        <f t="shared" si="0"/>
        <v>38-55%</v>
      </c>
      <c r="H14" s="7">
        <f t="shared" si="1"/>
        <v>0.55736714975845414</v>
      </c>
      <c r="I14" s="8">
        <v>0.7</v>
      </c>
      <c r="J14" s="15">
        <v>0.378</v>
      </c>
      <c r="K14" s="15">
        <v>0.55100000000000005</v>
      </c>
      <c r="L14" s="15">
        <f t="shared" si="2"/>
        <v>8.5235294117647076E-2</v>
      </c>
      <c r="M14" s="15">
        <f t="shared" si="3"/>
        <v>8.7764705882352967E-2</v>
      </c>
    </row>
    <row r="15" spans="1:13" x14ac:dyDescent="0.35">
      <c r="A15" s="44"/>
      <c r="B15" s="44"/>
      <c r="C15" s="4" t="s">
        <v>28</v>
      </c>
      <c r="D15" s="4">
        <v>748</v>
      </c>
      <c r="E15" s="4">
        <v>439</v>
      </c>
      <c r="F15" s="6">
        <v>0.58689839572192515</v>
      </c>
      <c r="G15" s="13" t="str">
        <f t="shared" si="0"/>
        <v>55-62%</v>
      </c>
      <c r="H15" s="7">
        <f t="shared" si="1"/>
        <v>0.55736714975845414</v>
      </c>
      <c r="I15" s="8">
        <v>0.7</v>
      </c>
      <c r="J15" s="15">
        <v>0.55100000000000005</v>
      </c>
      <c r="K15" s="15">
        <v>0.622</v>
      </c>
      <c r="L15" s="15">
        <f t="shared" si="2"/>
        <v>3.5898395721925103E-2</v>
      </c>
      <c r="M15" s="15">
        <f t="shared" si="3"/>
        <v>3.5101604278074849E-2</v>
      </c>
    </row>
    <row r="16" spans="1:13" x14ac:dyDescent="0.35">
      <c r="A16" s="44" t="s">
        <v>24</v>
      </c>
      <c r="B16" s="44"/>
      <c r="C16" s="17" t="s">
        <v>44</v>
      </c>
      <c r="D16" s="1">
        <v>5</v>
      </c>
      <c r="E16" s="1">
        <v>0</v>
      </c>
      <c r="F16" s="5">
        <v>0</v>
      </c>
      <c r="G16" s="12" t="str">
        <f t="shared" si="0"/>
        <v>0-54%</v>
      </c>
      <c r="H16" s="7">
        <f t="shared" si="1"/>
        <v>0.55736714975845414</v>
      </c>
      <c r="I16" s="8">
        <v>0.7</v>
      </c>
      <c r="J16" s="15">
        <v>0</v>
      </c>
      <c r="K16" s="15">
        <v>0.53700000000000003</v>
      </c>
      <c r="L16" s="15">
        <f t="shared" si="2"/>
        <v>0</v>
      </c>
      <c r="M16" s="15">
        <f t="shared" si="3"/>
        <v>0.53700000000000003</v>
      </c>
    </row>
    <row r="17" spans="1:13" x14ac:dyDescent="0.35">
      <c r="A17" s="44"/>
      <c r="B17" s="44"/>
      <c r="C17" s="17" t="s">
        <v>45</v>
      </c>
      <c r="D17" s="1">
        <v>23</v>
      </c>
      <c r="E17" s="1">
        <v>0</v>
      </c>
      <c r="F17" s="5">
        <v>0</v>
      </c>
      <c r="G17" s="12" t="str">
        <f t="shared" si="0"/>
        <v>0-18%</v>
      </c>
      <c r="H17" s="7">
        <f t="shared" si="1"/>
        <v>0.55736714975845414</v>
      </c>
      <c r="I17" s="8">
        <v>0.7</v>
      </c>
      <c r="J17" s="15">
        <v>0</v>
      </c>
      <c r="K17" s="15">
        <v>0.17799999999999999</v>
      </c>
      <c r="L17" s="15">
        <f t="shared" si="2"/>
        <v>0</v>
      </c>
      <c r="M17" s="15">
        <f t="shared" si="3"/>
        <v>0.17799999999999999</v>
      </c>
    </row>
    <row r="18" spans="1:13" x14ac:dyDescent="0.35">
      <c r="A18" s="44"/>
      <c r="B18" s="44"/>
      <c r="C18" s="17" t="s">
        <v>46</v>
      </c>
      <c r="D18" s="1">
        <v>60</v>
      </c>
      <c r="E18" s="1">
        <v>7</v>
      </c>
      <c r="F18" s="5">
        <v>0.11666666666666667</v>
      </c>
      <c r="G18" s="12" t="str">
        <f t="shared" si="0"/>
        <v>5-23%</v>
      </c>
      <c r="H18" s="7">
        <f t="shared" si="1"/>
        <v>0.55736714975845414</v>
      </c>
      <c r="I18" s="8">
        <v>0.7</v>
      </c>
      <c r="J18" s="15">
        <v>5.1999999999999998E-2</v>
      </c>
      <c r="K18" s="15">
        <v>0.23200000000000001</v>
      </c>
      <c r="L18" s="15">
        <f t="shared" si="2"/>
        <v>6.4666666666666678E-2</v>
      </c>
      <c r="M18" s="15">
        <f t="shared" si="3"/>
        <v>0.11533333333333334</v>
      </c>
    </row>
    <row r="19" spans="1:13" x14ac:dyDescent="0.35">
      <c r="A19" s="44"/>
      <c r="B19" s="44"/>
      <c r="C19" s="17" t="s">
        <v>47</v>
      </c>
      <c r="D19" s="1">
        <v>36</v>
      </c>
      <c r="E19" s="1">
        <v>2</v>
      </c>
      <c r="F19" s="5">
        <v>5.5555555555555552E-2</v>
      </c>
      <c r="G19" s="12" t="str">
        <f t="shared" si="0"/>
        <v>1-20%</v>
      </c>
      <c r="H19" s="7">
        <f t="shared" si="1"/>
        <v>0.55736714975845414</v>
      </c>
      <c r="I19" s="8">
        <v>0.7</v>
      </c>
      <c r="J19" s="15">
        <v>0.01</v>
      </c>
      <c r="K19" s="15">
        <v>0.2</v>
      </c>
      <c r="L19" s="15">
        <f t="shared" si="2"/>
        <v>4.5555555555555551E-2</v>
      </c>
      <c r="M19" s="15">
        <f t="shared" si="3"/>
        <v>0.14444444444444446</v>
      </c>
    </row>
    <row r="20" spans="1:13" x14ac:dyDescent="0.35">
      <c r="A20" s="44"/>
      <c r="B20" s="44"/>
      <c r="C20" s="17" t="s">
        <v>48</v>
      </c>
      <c r="D20" s="1">
        <v>57</v>
      </c>
      <c r="E20" s="1">
        <v>34</v>
      </c>
      <c r="F20" s="5">
        <v>0.59649122807017541</v>
      </c>
      <c r="G20" s="12" t="str">
        <f t="shared" si="0"/>
        <v>46-72%</v>
      </c>
      <c r="H20" s="7">
        <f t="shared" si="1"/>
        <v>0.55736714975845414</v>
      </c>
      <c r="I20" s="8">
        <v>0.7</v>
      </c>
      <c r="J20" s="15">
        <v>0.45800000000000002</v>
      </c>
      <c r="K20" s="15">
        <v>0.72199999999999998</v>
      </c>
      <c r="L20" s="15">
        <f t="shared" si="2"/>
        <v>0.13849122807017539</v>
      </c>
      <c r="M20" s="15">
        <f t="shared" si="3"/>
        <v>0.12550877192982457</v>
      </c>
    </row>
    <row r="21" spans="1:13" x14ac:dyDescent="0.35">
      <c r="A21" s="44"/>
      <c r="B21" s="44"/>
      <c r="C21" s="17" t="s">
        <v>49</v>
      </c>
      <c r="D21" s="1">
        <v>22</v>
      </c>
      <c r="E21" s="1">
        <v>6</v>
      </c>
      <c r="F21" s="5">
        <v>0.27272727272727271</v>
      </c>
      <c r="G21" s="12" t="str">
        <f t="shared" si="0"/>
        <v>12-50%</v>
      </c>
      <c r="H21" s="7">
        <f t="shared" si="1"/>
        <v>0.55736714975845414</v>
      </c>
      <c r="I21" s="8">
        <v>0.7</v>
      </c>
      <c r="J21" s="15">
        <v>0.11600000000000001</v>
      </c>
      <c r="K21" s="15">
        <v>0.504</v>
      </c>
      <c r="L21" s="15">
        <f t="shared" si="2"/>
        <v>0.15672727272727272</v>
      </c>
      <c r="M21" s="15">
        <f t="shared" si="3"/>
        <v>0.2312727272727273</v>
      </c>
    </row>
    <row r="22" spans="1:13" x14ac:dyDescent="0.35">
      <c r="A22" s="44"/>
      <c r="B22" s="44"/>
      <c r="C22" s="17" t="s">
        <v>51</v>
      </c>
      <c r="D22" s="1">
        <v>26</v>
      </c>
      <c r="E22" s="1">
        <v>24</v>
      </c>
      <c r="F22" s="5">
        <v>0.92307692307692313</v>
      </c>
      <c r="G22" s="12" t="str">
        <f t="shared" si="0"/>
        <v>73-99%</v>
      </c>
      <c r="H22" s="7">
        <f t="shared" si="1"/>
        <v>0.55736714975845414</v>
      </c>
      <c r="I22" s="8">
        <v>0.7</v>
      </c>
      <c r="J22" s="15">
        <v>0.73399999999999999</v>
      </c>
      <c r="K22" s="15">
        <v>0.98699999999999999</v>
      </c>
      <c r="L22" s="15">
        <f t="shared" si="2"/>
        <v>0.18907692307692314</v>
      </c>
      <c r="M22" s="15">
        <f t="shared" si="3"/>
        <v>6.392307692307686E-2</v>
      </c>
    </row>
    <row r="23" spans="1:13" x14ac:dyDescent="0.35">
      <c r="A23" s="44"/>
      <c r="B23" s="44"/>
      <c r="C23" s="17" t="s">
        <v>50</v>
      </c>
      <c r="D23" s="1">
        <v>53</v>
      </c>
      <c r="E23" s="1">
        <v>21</v>
      </c>
      <c r="F23" s="5">
        <v>0.39622641509433965</v>
      </c>
      <c r="G23" s="12" t="str">
        <f t="shared" si="0"/>
        <v>27-54%</v>
      </c>
      <c r="H23" s="7">
        <f t="shared" si="1"/>
        <v>0.55736714975845414</v>
      </c>
      <c r="I23" s="8">
        <v>0.7</v>
      </c>
      <c r="J23" s="15">
        <v>0.26800000000000002</v>
      </c>
      <c r="K23" s="15">
        <v>0.53900000000000003</v>
      </c>
      <c r="L23" s="15">
        <f t="shared" si="2"/>
        <v>0.12822641509433963</v>
      </c>
      <c r="M23" s="15">
        <f t="shared" si="3"/>
        <v>0.14277358490566039</v>
      </c>
    </row>
    <row r="24" spans="1:13" x14ac:dyDescent="0.35">
      <c r="A24" s="44"/>
      <c r="B24" s="44"/>
      <c r="C24" s="17" t="s">
        <v>52</v>
      </c>
      <c r="D24" s="1">
        <v>49</v>
      </c>
      <c r="E24" s="1">
        <v>3</v>
      </c>
      <c r="F24" s="5">
        <v>6.1224489795918366E-2</v>
      </c>
      <c r="G24" s="12" t="str">
        <f t="shared" si="0"/>
        <v>2-17%</v>
      </c>
      <c r="H24" s="7">
        <f t="shared" si="1"/>
        <v>0.55736714975845414</v>
      </c>
      <c r="I24" s="8">
        <v>0.7</v>
      </c>
      <c r="J24" s="15">
        <v>2.1000000000000001E-2</v>
      </c>
      <c r="K24" s="15">
        <v>0.16500000000000001</v>
      </c>
      <c r="L24" s="15">
        <f t="shared" si="2"/>
        <v>4.0224489795918361E-2</v>
      </c>
      <c r="M24" s="15">
        <f t="shared" si="3"/>
        <v>0.10377551020408164</v>
      </c>
    </row>
    <row r="25" spans="1:13" x14ac:dyDescent="0.35">
      <c r="A25" s="44"/>
      <c r="B25" s="44"/>
      <c r="C25" s="17" t="s">
        <v>53</v>
      </c>
      <c r="D25" s="1">
        <v>22</v>
      </c>
      <c r="E25" s="1">
        <v>8</v>
      </c>
      <c r="F25" s="5">
        <v>0.36363636363636365</v>
      </c>
      <c r="G25" s="12" t="str">
        <f t="shared" si="0"/>
        <v>20-57%</v>
      </c>
      <c r="H25" s="7">
        <f t="shared" si="1"/>
        <v>0.55736714975845414</v>
      </c>
      <c r="I25" s="8">
        <v>0.7</v>
      </c>
      <c r="J25" s="15">
        <v>0.19700000000000001</v>
      </c>
      <c r="K25" s="15">
        <v>0.56999999999999995</v>
      </c>
      <c r="L25" s="15">
        <f t="shared" si="2"/>
        <v>0.16663636363636364</v>
      </c>
      <c r="M25" s="15">
        <f t="shared" si="3"/>
        <v>0.2063636363636363</v>
      </c>
    </row>
    <row r="26" spans="1:13" x14ac:dyDescent="0.35">
      <c r="A26" s="44"/>
      <c r="B26" s="44"/>
      <c r="C26" s="17" t="s">
        <v>54</v>
      </c>
      <c r="D26" s="1">
        <v>40</v>
      </c>
      <c r="E26" s="1">
        <v>40</v>
      </c>
      <c r="F26" s="5">
        <v>1</v>
      </c>
      <c r="G26" s="12" t="str">
        <f t="shared" si="0"/>
        <v>89-100%</v>
      </c>
      <c r="H26" s="7">
        <f t="shared" si="1"/>
        <v>0.55736714975845414</v>
      </c>
      <c r="I26" s="8">
        <v>0.7</v>
      </c>
      <c r="J26" s="15">
        <v>0.89100000000000001</v>
      </c>
      <c r="K26" s="15">
        <v>1</v>
      </c>
      <c r="L26" s="15">
        <f t="shared" si="2"/>
        <v>0.10899999999999999</v>
      </c>
      <c r="M26" s="15">
        <f t="shared" si="3"/>
        <v>0</v>
      </c>
    </row>
    <row r="27" spans="1:13" x14ac:dyDescent="0.35">
      <c r="A27" s="44"/>
      <c r="B27" s="44"/>
      <c r="C27" s="17" t="s">
        <v>55</v>
      </c>
      <c r="D27" s="1">
        <v>76</v>
      </c>
      <c r="E27" s="1">
        <v>51</v>
      </c>
      <c r="F27" s="5">
        <v>0.67105263157894735</v>
      </c>
      <c r="G27" s="12" t="str">
        <f t="shared" si="0"/>
        <v>55-77%</v>
      </c>
      <c r="H27" s="7">
        <f t="shared" si="1"/>
        <v>0.55736714975845414</v>
      </c>
      <c r="I27" s="8">
        <v>0.7</v>
      </c>
      <c r="J27" s="15">
        <v>0.55300000000000005</v>
      </c>
      <c r="K27" s="15">
        <v>0.77200000000000002</v>
      </c>
      <c r="L27" s="15">
        <f t="shared" si="2"/>
        <v>0.1180526315789473</v>
      </c>
      <c r="M27" s="15">
        <f t="shared" si="3"/>
        <v>0.10094736842105267</v>
      </c>
    </row>
    <row r="28" spans="1:13" x14ac:dyDescent="0.35">
      <c r="A28" s="44"/>
      <c r="B28" s="44"/>
      <c r="C28" s="4" t="s">
        <v>21</v>
      </c>
      <c r="D28" s="4">
        <v>469</v>
      </c>
      <c r="E28" s="4">
        <v>196</v>
      </c>
      <c r="F28" s="6">
        <v>0.41791044776119401</v>
      </c>
      <c r="G28" s="13" t="str">
        <f t="shared" si="0"/>
        <v>37-46%</v>
      </c>
      <c r="H28" s="7">
        <f t="shared" si="1"/>
        <v>0.55736714975845414</v>
      </c>
      <c r="I28" s="8">
        <v>0.7</v>
      </c>
      <c r="J28" s="15">
        <v>0.373</v>
      </c>
      <c r="K28" s="15">
        <v>0.46400000000000002</v>
      </c>
      <c r="L28" s="15">
        <f t="shared" si="2"/>
        <v>4.4910447761194017E-2</v>
      </c>
      <c r="M28" s="15">
        <f t="shared" si="3"/>
        <v>4.6089552238806009E-2</v>
      </c>
    </row>
    <row r="29" spans="1:13" x14ac:dyDescent="0.35">
      <c r="A29" s="48" t="s">
        <v>26</v>
      </c>
      <c r="B29" s="49"/>
      <c r="C29" s="50"/>
      <c r="D29" s="4">
        <v>1656</v>
      </c>
      <c r="E29" s="4">
        <v>923</v>
      </c>
      <c r="F29" s="6">
        <v>0.55736714975845414</v>
      </c>
      <c r="G29" s="13" t="str">
        <f t="shared" si="0"/>
        <v>53-58%</v>
      </c>
      <c r="J29" s="15">
        <v>0.53300000000000003</v>
      </c>
      <c r="K29" s="15">
        <v>0.58199999999999996</v>
      </c>
      <c r="L29" s="15">
        <f t="shared" si="2"/>
        <v>2.436714975845411E-2</v>
      </c>
      <c r="M29" s="15">
        <f t="shared" si="3"/>
        <v>2.4632850241545823E-2</v>
      </c>
    </row>
    <row r="31" spans="1:13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3" ht="15" customHeight="1" x14ac:dyDescent="0.35">
      <c r="A32" s="22" t="s">
        <v>1</v>
      </c>
      <c r="B32" s="22"/>
      <c r="C32" s="22" t="s">
        <v>27</v>
      </c>
      <c r="D32" s="22" t="s">
        <v>56</v>
      </c>
      <c r="E32" s="22" t="s">
        <v>57</v>
      </c>
      <c r="F32" s="22" t="s">
        <v>65</v>
      </c>
      <c r="G32" s="22"/>
      <c r="H32" s="24"/>
      <c r="I32" s="24"/>
      <c r="J32" s="24"/>
    </row>
    <row r="33" spans="1:10" x14ac:dyDescent="0.35">
      <c r="A33" s="22"/>
      <c r="B33" s="22"/>
      <c r="C33" s="22"/>
      <c r="D33" s="22"/>
      <c r="E33" s="22"/>
      <c r="F33" s="22"/>
      <c r="G33" s="22"/>
      <c r="H33" s="24"/>
      <c r="I33" s="24"/>
      <c r="J33" s="24"/>
    </row>
    <row r="34" spans="1:10" x14ac:dyDescent="0.35">
      <c r="A34" s="22"/>
      <c r="B34" s="22"/>
      <c r="C34" s="22"/>
      <c r="D34" s="22"/>
      <c r="E34" s="22"/>
      <c r="F34" s="22"/>
      <c r="G34" s="23"/>
      <c r="H34" s="24"/>
      <c r="I34" s="24"/>
      <c r="J34" s="24"/>
    </row>
    <row r="35" spans="1:10" x14ac:dyDescent="0.35">
      <c r="A35" s="22"/>
      <c r="B35" s="22"/>
      <c r="C35" s="22"/>
      <c r="D35" s="22"/>
      <c r="E35" s="22"/>
      <c r="F35" s="22"/>
      <c r="G35" s="23"/>
      <c r="H35" s="24"/>
      <c r="I35" s="24"/>
      <c r="J35" s="24"/>
    </row>
    <row r="36" spans="1:10" ht="15" customHeight="1" x14ac:dyDescent="0.35">
      <c r="A36" s="21" t="s">
        <v>22</v>
      </c>
      <c r="B36" s="21"/>
      <c r="C36" s="23" t="s">
        <v>37</v>
      </c>
      <c r="D36" s="23">
        <v>207</v>
      </c>
      <c r="E36" s="23">
        <v>176</v>
      </c>
      <c r="F36" s="31">
        <v>0.85024154589371981</v>
      </c>
      <c r="G36" s="31">
        <f>$F$57</f>
        <v>0.55736714975845414</v>
      </c>
      <c r="H36" s="24"/>
      <c r="I36" s="24"/>
      <c r="J36" s="24"/>
    </row>
    <row r="37" spans="1:10" x14ac:dyDescent="0.35">
      <c r="A37" s="21"/>
      <c r="B37" s="21"/>
      <c r="C37" s="23" t="s">
        <v>39</v>
      </c>
      <c r="D37" s="23">
        <v>213</v>
      </c>
      <c r="E37" s="23">
        <v>103</v>
      </c>
      <c r="F37" s="31">
        <v>0.48356807511737088</v>
      </c>
      <c r="G37" s="31">
        <f t="shared" ref="G37:G56" si="4">$F$57</f>
        <v>0.55736714975845414</v>
      </c>
      <c r="H37" s="24"/>
      <c r="I37" s="24"/>
      <c r="J37" s="24"/>
    </row>
    <row r="38" spans="1:10" x14ac:dyDescent="0.35">
      <c r="A38" s="21"/>
      <c r="B38" s="21"/>
      <c r="C38" s="32" t="s">
        <v>5</v>
      </c>
      <c r="D38" s="32">
        <v>439</v>
      </c>
      <c r="E38" s="32">
        <v>288</v>
      </c>
      <c r="F38" s="33">
        <v>0.6560364464692483</v>
      </c>
      <c r="G38" s="31">
        <f t="shared" si="4"/>
        <v>0.55736714975845414</v>
      </c>
      <c r="H38" s="24"/>
      <c r="I38" s="24"/>
      <c r="J38" s="24"/>
    </row>
    <row r="39" spans="1:10" ht="15" customHeight="1" x14ac:dyDescent="0.35">
      <c r="A39" s="21" t="s">
        <v>23</v>
      </c>
      <c r="B39" s="21"/>
      <c r="C39" s="23" t="s">
        <v>40</v>
      </c>
      <c r="D39" s="23">
        <v>241</v>
      </c>
      <c r="E39" s="23">
        <v>172</v>
      </c>
      <c r="F39" s="31">
        <v>0.7136929460580913</v>
      </c>
      <c r="G39" s="31">
        <f t="shared" si="4"/>
        <v>0.55736714975845414</v>
      </c>
      <c r="H39" s="24"/>
      <c r="I39" s="24"/>
      <c r="J39" s="24"/>
    </row>
    <row r="40" spans="1:10" x14ac:dyDescent="0.35">
      <c r="A40" s="21"/>
      <c r="B40" s="21"/>
      <c r="C40" s="23" t="s">
        <v>42</v>
      </c>
      <c r="D40" s="23">
        <v>250</v>
      </c>
      <c r="E40" s="23">
        <v>118</v>
      </c>
      <c r="F40" s="31">
        <v>0.47199999999999998</v>
      </c>
      <c r="G40" s="31">
        <f t="shared" si="4"/>
        <v>0.55736714975845414</v>
      </c>
      <c r="H40" s="24"/>
      <c r="I40" s="24"/>
      <c r="J40" s="24"/>
    </row>
    <row r="41" spans="1:10" x14ac:dyDescent="0.35">
      <c r="A41" s="21"/>
      <c r="B41" s="21"/>
      <c r="C41" s="23" t="s">
        <v>41</v>
      </c>
      <c r="D41" s="23">
        <v>121</v>
      </c>
      <c r="E41" s="23">
        <v>86</v>
      </c>
      <c r="F41" s="31">
        <v>0.71074380165289253</v>
      </c>
      <c r="G41" s="31">
        <f t="shared" si="4"/>
        <v>0.55736714975845414</v>
      </c>
      <c r="H41" s="24"/>
      <c r="I41" s="24"/>
      <c r="J41" s="24"/>
    </row>
    <row r="42" spans="1:10" x14ac:dyDescent="0.35">
      <c r="A42" s="21"/>
      <c r="B42" s="21"/>
      <c r="C42" s="23" t="s">
        <v>43</v>
      </c>
      <c r="D42" s="23">
        <v>136</v>
      </c>
      <c r="E42" s="23">
        <v>63</v>
      </c>
      <c r="F42" s="31">
        <v>0.46323529411764708</v>
      </c>
      <c r="G42" s="31">
        <f t="shared" si="4"/>
        <v>0.55736714975845414</v>
      </c>
      <c r="H42" s="24"/>
      <c r="I42" s="24"/>
      <c r="J42" s="24"/>
    </row>
    <row r="43" spans="1:10" x14ac:dyDescent="0.35">
      <c r="A43" s="21"/>
      <c r="B43" s="21"/>
      <c r="C43" s="32" t="s">
        <v>28</v>
      </c>
      <c r="D43" s="32">
        <v>748</v>
      </c>
      <c r="E43" s="32">
        <v>439</v>
      </c>
      <c r="F43" s="33">
        <v>0.58689839572192515</v>
      </c>
      <c r="G43" s="31">
        <f t="shared" si="4"/>
        <v>0.55736714975845414</v>
      </c>
      <c r="H43" s="24"/>
      <c r="I43" s="24"/>
      <c r="J43" s="24"/>
    </row>
    <row r="44" spans="1:10" ht="15" customHeight="1" x14ac:dyDescent="0.35">
      <c r="A44" s="21" t="s">
        <v>24</v>
      </c>
      <c r="B44" s="21"/>
      <c r="C44" s="23" t="s">
        <v>44</v>
      </c>
      <c r="D44" s="23">
        <v>5</v>
      </c>
      <c r="E44" s="23">
        <v>0</v>
      </c>
      <c r="F44" s="31">
        <v>0</v>
      </c>
      <c r="G44" s="31">
        <f t="shared" si="4"/>
        <v>0.55736714975845414</v>
      </c>
      <c r="H44" s="24"/>
      <c r="I44" s="24"/>
      <c r="J44" s="24"/>
    </row>
    <row r="45" spans="1:10" x14ac:dyDescent="0.35">
      <c r="A45" s="21"/>
      <c r="B45" s="21"/>
      <c r="C45" s="23" t="s">
        <v>45</v>
      </c>
      <c r="D45" s="23">
        <v>23</v>
      </c>
      <c r="E45" s="23">
        <v>0</v>
      </c>
      <c r="F45" s="31">
        <v>0</v>
      </c>
      <c r="G45" s="31">
        <f t="shared" si="4"/>
        <v>0.55736714975845414</v>
      </c>
      <c r="H45" s="24"/>
      <c r="I45" s="24"/>
      <c r="J45" s="24"/>
    </row>
    <row r="46" spans="1:10" x14ac:dyDescent="0.35">
      <c r="A46" s="21"/>
      <c r="B46" s="21"/>
      <c r="C46" s="23" t="s">
        <v>46</v>
      </c>
      <c r="D46" s="23">
        <v>60</v>
      </c>
      <c r="E46" s="23">
        <v>7</v>
      </c>
      <c r="F46" s="31">
        <v>0.11666666666666667</v>
      </c>
      <c r="G46" s="31">
        <f t="shared" si="4"/>
        <v>0.55736714975845414</v>
      </c>
      <c r="H46" s="24"/>
      <c r="I46" s="24"/>
      <c r="J46" s="24"/>
    </row>
    <row r="47" spans="1:10" x14ac:dyDescent="0.35">
      <c r="A47" s="21"/>
      <c r="B47" s="21"/>
      <c r="C47" s="23" t="s">
        <v>47</v>
      </c>
      <c r="D47" s="23">
        <v>36</v>
      </c>
      <c r="E47" s="23">
        <v>2</v>
      </c>
      <c r="F47" s="31">
        <v>5.5555555555555552E-2</v>
      </c>
      <c r="G47" s="31">
        <f t="shared" si="4"/>
        <v>0.55736714975845414</v>
      </c>
      <c r="H47" s="24"/>
      <c r="I47" s="24"/>
      <c r="J47" s="24"/>
    </row>
    <row r="48" spans="1:10" x14ac:dyDescent="0.35">
      <c r="A48" s="21"/>
      <c r="B48" s="21"/>
      <c r="C48" s="23" t="s">
        <v>48</v>
      </c>
      <c r="D48" s="23">
        <v>57</v>
      </c>
      <c r="E48" s="23">
        <v>34</v>
      </c>
      <c r="F48" s="31">
        <v>0.59649122807017541</v>
      </c>
      <c r="G48" s="31">
        <f t="shared" si="4"/>
        <v>0.55736714975845414</v>
      </c>
      <c r="H48" s="24"/>
      <c r="I48" s="24"/>
      <c r="J48" s="24"/>
    </row>
    <row r="49" spans="1:10" x14ac:dyDescent="0.35">
      <c r="A49" s="21"/>
      <c r="B49" s="21"/>
      <c r="C49" s="23" t="s">
        <v>49</v>
      </c>
      <c r="D49" s="23">
        <v>22</v>
      </c>
      <c r="E49" s="23">
        <v>6</v>
      </c>
      <c r="F49" s="31">
        <v>0.27272727272727271</v>
      </c>
      <c r="G49" s="31">
        <f t="shared" si="4"/>
        <v>0.55736714975845414</v>
      </c>
      <c r="H49" s="24"/>
      <c r="I49" s="24"/>
      <c r="J49" s="24"/>
    </row>
    <row r="50" spans="1:10" x14ac:dyDescent="0.35">
      <c r="A50" s="21"/>
      <c r="B50" s="21"/>
      <c r="C50" s="23" t="s">
        <v>51</v>
      </c>
      <c r="D50" s="23">
        <v>26</v>
      </c>
      <c r="E50" s="23">
        <v>24</v>
      </c>
      <c r="F50" s="31">
        <v>0.92307692307692313</v>
      </c>
      <c r="G50" s="31">
        <f t="shared" si="4"/>
        <v>0.55736714975845414</v>
      </c>
      <c r="H50" s="24"/>
      <c r="I50" s="24"/>
      <c r="J50" s="24"/>
    </row>
    <row r="51" spans="1:10" x14ac:dyDescent="0.35">
      <c r="A51" s="21"/>
      <c r="B51" s="21"/>
      <c r="C51" s="23" t="s">
        <v>50</v>
      </c>
      <c r="D51" s="23">
        <v>53</v>
      </c>
      <c r="E51" s="23">
        <v>21</v>
      </c>
      <c r="F51" s="31">
        <v>0.39622641509433965</v>
      </c>
      <c r="G51" s="31">
        <f t="shared" si="4"/>
        <v>0.55736714975845414</v>
      </c>
      <c r="H51" s="24"/>
      <c r="I51" s="24"/>
      <c r="J51" s="24"/>
    </row>
    <row r="52" spans="1:10" x14ac:dyDescent="0.35">
      <c r="A52" s="21"/>
      <c r="B52" s="21"/>
      <c r="C52" s="23" t="s">
        <v>52</v>
      </c>
      <c r="D52" s="23">
        <v>49</v>
      </c>
      <c r="E52" s="23">
        <v>3</v>
      </c>
      <c r="F52" s="31">
        <v>6.1224489795918366E-2</v>
      </c>
      <c r="G52" s="31">
        <f t="shared" si="4"/>
        <v>0.55736714975845414</v>
      </c>
      <c r="H52" s="24"/>
      <c r="I52" s="24"/>
      <c r="J52" s="24"/>
    </row>
    <row r="53" spans="1:10" x14ac:dyDescent="0.35">
      <c r="A53" s="21"/>
      <c r="B53" s="21"/>
      <c r="C53" s="23" t="s">
        <v>53</v>
      </c>
      <c r="D53" s="23">
        <v>22</v>
      </c>
      <c r="E53" s="23">
        <v>8</v>
      </c>
      <c r="F53" s="31">
        <v>0.36363636363636365</v>
      </c>
      <c r="G53" s="31">
        <f t="shared" si="4"/>
        <v>0.55736714975845414</v>
      </c>
      <c r="H53" s="24"/>
      <c r="I53" s="24"/>
      <c r="J53" s="24"/>
    </row>
    <row r="54" spans="1:10" x14ac:dyDescent="0.35">
      <c r="A54" s="21"/>
      <c r="B54" s="21"/>
      <c r="C54" s="23" t="s">
        <v>54</v>
      </c>
      <c r="D54" s="23">
        <v>40</v>
      </c>
      <c r="E54" s="23">
        <v>40</v>
      </c>
      <c r="F54" s="31">
        <v>1</v>
      </c>
      <c r="G54" s="31">
        <f t="shared" si="4"/>
        <v>0.55736714975845414</v>
      </c>
      <c r="H54" s="24"/>
      <c r="I54" s="24"/>
      <c r="J54" s="24"/>
    </row>
    <row r="55" spans="1:10" x14ac:dyDescent="0.35">
      <c r="A55" s="21"/>
      <c r="B55" s="21"/>
      <c r="C55" s="23" t="s">
        <v>55</v>
      </c>
      <c r="D55" s="23">
        <v>76</v>
      </c>
      <c r="E55" s="23">
        <v>51</v>
      </c>
      <c r="F55" s="31">
        <v>0.67105263157894735</v>
      </c>
      <c r="G55" s="31">
        <f t="shared" si="4"/>
        <v>0.55736714975845414</v>
      </c>
      <c r="H55" s="24"/>
      <c r="I55" s="24"/>
      <c r="J55" s="24"/>
    </row>
    <row r="56" spans="1:10" x14ac:dyDescent="0.35">
      <c r="A56" s="21"/>
      <c r="B56" s="21"/>
      <c r="C56" s="32" t="s">
        <v>21</v>
      </c>
      <c r="D56" s="32">
        <v>469</v>
      </c>
      <c r="E56" s="32">
        <v>196</v>
      </c>
      <c r="F56" s="33">
        <v>0.41791044776119401</v>
      </c>
      <c r="G56" s="31">
        <f t="shared" si="4"/>
        <v>0.55736714975845414</v>
      </c>
      <c r="H56" s="24"/>
      <c r="I56" s="24"/>
      <c r="J56" s="24"/>
    </row>
    <row r="57" spans="1:10" x14ac:dyDescent="0.35">
      <c r="A57" s="34" t="s">
        <v>26</v>
      </c>
      <c r="B57" s="34"/>
      <c r="C57" s="34"/>
      <c r="D57" s="32">
        <v>1656</v>
      </c>
      <c r="E57" s="32">
        <v>923</v>
      </c>
      <c r="F57" s="33">
        <v>0.55736714975845414</v>
      </c>
      <c r="G57" s="23"/>
      <c r="H57" s="24"/>
      <c r="I57" s="24"/>
      <c r="J57" s="24"/>
    </row>
    <row r="58" spans="1:10" x14ac:dyDescent="0.35">
      <c r="A58" s="22"/>
      <c r="B58" s="22"/>
      <c r="C58" s="22"/>
      <c r="D58" s="22"/>
      <c r="E58" s="22"/>
      <c r="F58" s="22"/>
      <c r="G58" s="22"/>
      <c r="H58" s="24"/>
      <c r="I58" s="24"/>
      <c r="J58" s="24"/>
    </row>
    <row r="59" spans="1:10" x14ac:dyDescent="0.3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35">
      <c r="A60" s="24"/>
      <c r="B60" s="24"/>
      <c r="C60" s="24"/>
      <c r="D60" s="24"/>
      <c r="E60" s="24"/>
      <c r="F60" s="24"/>
      <c r="G60" s="24"/>
      <c r="H60" s="24"/>
      <c r="I60" s="24"/>
      <c r="J60" s="24"/>
    </row>
  </sheetData>
  <mergeCells count="11">
    <mergeCell ref="A1:F1"/>
    <mergeCell ref="A3:B6"/>
    <mergeCell ref="C3:C6"/>
    <mergeCell ref="D3:D6"/>
    <mergeCell ref="E3:E6"/>
    <mergeCell ref="F3:F6"/>
    <mergeCell ref="G3:G6"/>
    <mergeCell ref="A7:B10"/>
    <mergeCell ref="A11:B15"/>
    <mergeCell ref="A16:B28"/>
    <mergeCell ref="A29:C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workbookViewId="0">
      <selection activeCell="G5" sqref="G5"/>
    </sheetView>
  </sheetViews>
  <sheetFormatPr defaultRowHeight="14.5" x14ac:dyDescent="0.35"/>
  <cols>
    <col min="4" max="4" width="16.81640625" bestFit="1" customWidth="1"/>
    <col min="5" max="5" width="22.26953125" customWidth="1"/>
    <col min="6" max="6" width="21.81640625" customWidth="1"/>
    <col min="8" max="8" width="9.26953125" customWidth="1"/>
  </cols>
  <sheetData>
    <row r="1" spans="1:9" x14ac:dyDescent="0.35">
      <c r="A1" s="42" t="s">
        <v>0</v>
      </c>
      <c r="B1" s="43"/>
      <c r="C1" s="43"/>
      <c r="D1" s="43"/>
      <c r="E1" s="43"/>
      <c r="F1" s="43"/>
    </row>
    <row r="3" spans="1:9" ht="15" customHeight="1" x14ac:dyDescent="0.35">
      <c r="A3" s="44" t="s">
        <v>1</v>
      </c>
      <c r="B3" s="44"/>
      <c r="C3" s="44" t="s">
        <v>27</v>
      </c>
      <c r="D3" s="52" t="s">
        <v>58</v>
      </c>
      <c r="E3" s="52" t="s">
        <v>59</v>
      </c>
      <c r="F3" s="52" t="s">
        <v>60</v>
      </c>
    </row>
    <row r="4" spans="1:9" x14ac:dyDescent="0.35">
      <c r="A4" s="44"/>
      <c r="B4" s="44"/>
      <c r="C4" s="44"/>
      <c r="D4" s="53"/>
      <c r="E4" s="53"/>
      <c r="F4" s="53"/>
    </row>
    <row r="5" spans="1:9" x14ac:dyDescent="0.35">
      <c r="A5" s="44"/>
      <c r="B5" s="44"/>
      <c r="C5" s="44"/>
      <c r="D5" s="53"/>
      <c r="E5" s="53"/>
      <c r="F5" s="53"/>
    </row>
    <row r="6" spans="1:9" ht="39" customHeight="1" x14ac:dyDescent="0.35">
      <c r="A6" s="44"/>
      <c r="B6" s="44"/>
      <c r="C6" s="44"/>
      <c r="D6" s="53"/>
      <c r="E6" s="53"/>
      <c r="F6" s="53"/>
    </row>
    <row r="7" spans="1:9" x14ac:dyDescent="0.35">
      <c r="A7" s="44" t="s">
        <v>22</v>
      </c>
      <c r="B7" s="44"/>
      <c r="C7" s="1" t="s">
        <v>2</v>
      </c>
      <c r="D7" s="1">
        <v>161</v>
      </c>
      <c r="E7" s="1">
        <v>113</v>
      </c>
      <c r="F7" s="5">
        <f>E7/D7</f>
        <v>0.70186335403726707</v>
      </c>
      <c r="G7" s="7">
        <f>$F$29</f>
        <v>0.48757396449704143</v>
      </c>
      <c r="H7" s="8">
        <v>0.7</v>
      </c>
      <c r="I7" s="3"/>
    </row>
    <row r="8" spans="1:9" x14ac:dyDescent="0.35">
      <c r="A8" s="44"/>
      <c r="B8" s="44"/>
      <c r="C8" s="1" t="s">
        <v>3</v>
      </c>
      <c r="D8" s="1">
        <v>45</v>
      </c>
      <c r="E8" s="1">
        <v>32</v>
      </c>
      <c r="F8" s="5">
        <f t="shared" ref="F8:F29" si="0">E8/D8</f>
        <v>0.71111111111111114</v>
      </c>
      <c r="G8" s="7">
        <f t="shared" ref="G8:G28" si="1">$F$29</f>
        <v>0.48757396449704143</v>
      </c>
      <c r="H8" s="8">
        <v>0.7</v>
      </c>
      <c r="I8" s="3"/>
    </row>
    <row r="9" spans="1:9" x14ac:dyDescent="0.35">
      <c r="A9" s="44"/>
      <c r="B9" s="44"/>
      <c r="C9" s="1" t="s">
        <v>4</v>
      </c>
      <c r="D9" s="1">
        <v>182</v>
      </c>
      <c r="E9" s="1">
        <v>104</v>
      </c>
      <c r="F9" s="5">
        <f t="shared" si="0"/>
        <v>0.5714285714285714</v>
      </c>
      <c r="G9" s="7">
        <f t="shared" si="1"/>
        <v>0.48757396449704143</v>
      </c>
      <c r="H9" s="8">
        <v>0.7</v>
      </c>
      <c r="I9" s="3"/>
    </row>
    <row r="10" spans="1:9" x14ac:dyDescent="0.35">
      <c r="A10" s="44"/>
      <c r="B10" s="44"/>
      <c r="C10" s="2" t="s">
        <v>5</v>
      </c>
      <c r="D10" s="4">
        <f>SUM(D7:D9)</f>
        <v>388</v>
      </c>
      <c r="E10" s="4">
        <f>SUM(E7:E9)</f>
        <v>249</v>
      </c>
      <c r="F10" s="6">
        <f t="shared" si="0"/>
        <v>0.64175257731958768</v>
      </c>
      <c r="G10" s="7">
        <f t="shared" si="1"/>
        <v>0.48757396449704143</v>
      </c>
      <c r="H10" s="8">
        <v>0.7</v>
      </c>
      <c r="I10" s="3"/>
    </row>
    <row r="11" spans="1:9" x14ac:dyDescent="0.35">
      <c r="A11" s="44" t="s">
        <v>23</v>
      </c>
      <c r="B11" s="44"/>
      <c r="C11" s="1" t="s">
        <v>6</v>
      </c>
      <c r="D11" s="1">
        <v>294</v>
      </c>
      <c r="E11" s="1">
        <v>226</v>
      </c>
      <c r="F11" s="5">
        <f t="shared" si="0"/>
        <v>0.76870748299319724</v>
      </c>
      <c r="G11" s="7">
        <f t="shared" si="1"/>
        <v>0.48757396449704143</v>
      </c>
      <c r="H11" s="8">
        <v>0.7</v>
      </c>
      <c r="I11" s="3"/>
    </row>
    <row r="12" spans="1:9" x14ac:dyDescent="0.35">
      <c r="A12" s="44"/>
      <c r="B12" s="44"/>
      <c r="C12" s="1" t="s">
        <v>7</v>
      </c>
      <c r="D12" s="1">
        <v>272</v>
      </c>
      <c r="E12" s="1">
        <v>115</v>
      </c>
      <c r="F12" s="5">
        <f t="shared" si="0"/>
        <v>0.42279411764705882</v>
      </c>
      <c r="G12" s="7">
        <f t="shared" si="1"/>
        <v>0.48757396449704143</v>
      </c>
      <c r="H12" s="8">
        <v>0.7</v>
      </c>
      <c r="I12" s="3"/>
    </row>
    <row r="13" spans="1:9" x14ac:dyDescent="0.35">
      <c r="A13" s="44"/>
      <c r="B13" s="44"/>
      <c r="C13" s="1" t="s">
        <v>8</v>
      </c>
      <c r="D13" s="1">
        <v>105</v>
      </c>
      <c r="E13" s="1">
        <v>61</v>
      </c>
      <c r="F13" s="5">
        <f t="shared" si="0"/>
        <v>0.580952380952381</v>
      </c>
      <c r="G13" s="7">
        <f t="shared" si="1"/>
        <v>0.48757396449704143</v>
      </c>
      <c r="H13" s="8">
        <v>0.7</v>
      </c>
      <c r="I13" s="3"/>
    </row>
    <row r="14" spans="1:9" x14ac:dyDescent="0.35">
      <c r="A14" s="44"/>
      <c r="B14" s="44"/>
      <c r="C14" s="1" t="s">
        <v>9</v>
      </c>
      <c r="D14" s="1">
        <v>145</v>
      </c>
      <c r="E14" s="1">
        <v>32</v>
      </c>
      <c r="F14" s="5">
        <f t="shared" si="0"/>
        <v>0.22068965517241379</v>
      </c>
      <c r="G14" s="7">
        <f t="shared" si="1"/>
        <v>0.48757396449704143</v>
      </c>
      <c r="H14" s="8">
        <v>0.7</v>
      </c>
      <c r="I14" s="3"/>
    </row>
    <row r="15" spans="1:9" x14ac:dyDescent="0.35">
      <c r="A15" s="44"/>
      <c r="B15" s="44"/>
      <c r="C15" s="2" t="s">
        <v>28</v>
      </c>
      <c r="D15" s="4">
        <f>SUM(D11:D14)</f>
        <v>816</v>
      </c>
      <c r="E15" s="4">
        <f>SUM(E11:E14)</f>
        <v>434</v>
      </c>
      <c r="F15" s="6">
        <f t="shared" si="0"/>
        <v>0.53186274509803921</v>
      </c>
      <c r="G15" s="7">
        <f t="shared" si="1"/>
        <v>0.48757396449704143</v>
      </c>
      <c r="H15" s="8">
        <v>0.7</v>
      </c>
      <c r="I15" s="3"/>
    </row>
    <row r="16" spans="1:9" x14ac:dyDescent="0.35">
      <c r="A16" s="44" t="s">
        <v>24</v>
      </c>
      <c r="B16" s="44"/>
      <c r="C16" s="1" t="s">
        <v>10</v>
      </c>
      <c r="D16" s="1">
        <v>16</v>
      </c>
      <c r="E16" s="1">
        <v>0</v>
      </c>
      <c r="F16" s="5">
        <f t="shared" si="0"/>
        <v>0</v>
      </c>
      <c r="G16" s="7">
        <f t="shared" si="1"/>
        <v>0.48757396449704143</v>
      </c>
      <c r="H16" s="8">
        <v>0.7</v>
      </c>
      <c r="I16" s="3"/>
    </row>
    <row r="17" spans="1:9" x14ac:dyDescent="0.35">
      <c r="A17" s="44"/>
      <c r="B17" s="44"/>
      <c r="C17" s="1" t="s">
        <v>11</v>
      </c>
      <c r="D17" s="1">
        <v>30</v>
      </c>
      <c r="E17" s="1">
        <v>0</v>
      </c>
      <c r="F17" s="5">
        <f t="shared" si="0"/>
        <v>0</v>
      </c>
      <c r="G17" s="7">
        <f t="shared" si="1"/>
        <v>0.48757396449704143</v>
      </c>
      <c r="H17" s="8">
        <v>0.7</v>
      </c>
      <c r="I17" s="3"/>
    </row>
    <row r="18" spans="1:9" x14ac:dyDescent="0.35">
      <c r="A18" s="44"/>
      <c r="B18" s="44"/>
      <c r="C18" s="1" t="s">
        <v>12</v>
      </c>
      <c r="D18" s="1">
        <v>47</v>
      </c>
      <c r="E18" s="1">
        <v>5</v>
      </c>
      <c r="F18" s="5">
        <f t="shared" si="0"/>
        <v>0.10638297872340426</v>
      </c>
      <c r="G18" s="7">
        <f t="shared" si="1"/>
        <v>0.48757396449704143</v>
      </c>
      <c r="H18" s="8">
        <v>0.7</v>
      </c>
      <c r="I18" s="3"/>
    </row>
    <row r="19" spans="1:9" x14ac:dyDescent="0.35">
      <c r="A19" s="44"/>
      <c r="B19" s="44"/>
      <c r="C19" s="1" t="s">
        <v>13</v>
      </c>
      <c r="D19" s="1">
        <v>27</v>
      </c>
      <c r="E19" s="1">
        <v>0</v>
      </c>
      <c r="F19" s="5">
        <f t="shared" si="0"/>
        <v>0</v>
      </c>
      <c r="G19" s="7">
        <f t="shared" si="1"/>
        <v>0.48757396449704143</v>
      </c>
      <c r="H19" s="8">
        <v>0.7</v>
      </c>
      <c r="I19" s="3"/>
    </row>
    <row r="20" spans="1:9" x14ac:dyDescent="0.35">
      <c r="A20" s="44"/>
      <c r="B20" s="44"/>
      <c r="C20" s="1" t="s">
        <v>14</v>
      </c>
      <c r="D20" s="1">
        <v>47</v>
      </c>
      <c r="E20" s="1">
        <v>24</v>
      </c>
      <c r="F20" s="5">
        <f t="shared" si="0"/>
        <v>0.51063829787234039</v>
      </c>
      <c r="G20" s="7">
        <f t="shared" si="1"/>
        <v>0.48757396449704143</v>
      </c>
      <c r="H20" s="8">
        <v>0.7</v>
      </c>
      <c r="I20" s="3"/>
    </row>
    <row r="21" spans="1:9" x14ac:dyDescent="0.35">
      <c r="A21" s="44"/>
      <c r="B21" s="44"/>
      <c r="C21" s="1" t="s">
        <v>15</v>
      </c>
      <c r="D21" s="1">
        <v>22</v>
      </c>
      <c r="E21" s="1">
        <v>0</v>
      </c>
      <c r="F21" s="5">
        <f t="shared" si="0"/>
        <v>0</v>
      </c>
      <c r="G21" s="7">
        <f t="shared" si="1"/>
        <v>0.48757396449704143</v>
      </c>
      <c r="H21" s="8">
        <v>0.7</v>
      </c>
      <c r="I21" s="3"/>
    </row>
    <row r="22" spans="1:9" x14ac:dyDescent="0.35">
      <c r="A22" s="44"/>
      <c r="B22" s="44"/>
      <c r="C22" s="1" t="s">
        <v>20</v>
      </c>
      <c r="D22" s="1">
        <v>34</v>
      </c>
      <c r="E22" s="1">
        <v>30</v>
      </c>
      <c r="F22" s="5">
        <f t="shared" si="0"/>
        <v>0.88235294117647056</v>
      </c>
      <c r="G22" s="7">
        <f t="shared" si="1"/>
        <v>0.48757396449704143</v>
      </c>
      <c r="H22" s="8">
        <v>0.7</v>
      </c>
      <c r="I22" s="3"/>
    </row>
    <row r="23" spans="1:9" x14ac:dyDescent="0.35">
      <c r="A23" s="44"/>
      <c r="B23" s="44"/>
      <c r="C23" s="1" t="s">
        <v>16</v>
      </c>
      <c r="D23" s="1">
        <v>75</v>
      </c>
      <c r="E23" s="1">
        <v>9</v>
      </c>
      <c r="F23" s="5">
        <f t="shared" si="0"/>
        <v>0.12</v>
      </c>
      <c r="G23" s="7">
        <f t="shared" si="1"/>
        <v>0.48757396449704143</v>
      </c>
      <c r="H23" s="8">
        <v>0.7</v>
      </c>
      <c r="I23" s="3"/>
    </row>
    <row r="24" spans="1:9" x14ac:dyDescent="0.35">
      <c r="A24" s="44"/>
      <c r="B24" s="44"/>
      <c r="C24" s="1" t="s">
        <v>25</v>
      </c>
      <c r="D24" s="1">
        <v>59</v>
      </c>
      <c r="E24" s="1">
        <v>1</v>
      </c>
      <c r="F24" s="5">
        <f t="shared" si="0"/>
        <v>1.6949152542372881E-2</v>
      </c>
      <c r="G24" s="7">
        <f t="shared" si="1"/>
        <v>0.48757396449704143</v>
      </c>
      <c r="H24" s="8">
        <v>0.7</v>
      </c>
      <c r="I24" s="3"/>
    </row>
    <row r="25" spans="1:9" x14ac:dyDescent="0.35">
      <c r="A25" s="44"/>
      <c r="B25" s="44"/>
      <c r="C25" s="1" t="s">
        <v>17</v>
      </c>
      <c r="D25" s="1">
        <v>29</v>
      </c>
      <c r="E25" s="1">
        <v>3</v>
      </c>
      <c r="F25" s="5">
        <f t="shared" si="0"/>
        <v>0.10344827586206896</v>
      </c>
      <c r="G25" s="7">
        <f t="shared" si="1"/>
        <v>0.48757396449704143</v>
      </c>
      <c r="H25" s="8">
        <v>0.7</v>
      </c>
      <c r="I25" s="3"/>
    </row>
    <row r="26" spans="1:9" x14ac:dyDescent="0.35">
      <c r="A26" s="44"/>
      <c r="B26" s="44"/>
      <c r="C26" s="1" t="s">
        <v>18</v>
      </c>
      <c r="D26" s="1">
        <v>33</v>
      </c>
      <c r="E26" s="1">
        <v>33</v>
      </c>
      <c r="F26" s="5">
        <f t="shared" si="0"/>
        <v>1</v>
      </c>
      <c r="G26" s="7">
        <f t="shared" si="1"/>
        <v>0.48757396449704143</v>
      </c>
      <c r="H26" s="8">
        <v>0.7</v>
      </c>
      <c r="I26" s="3"/>
    </row>
    <row r="27" spans="1:9" x14ac:dyDescent="0.35">
      <c r="A27" s="44"/>
      <c r="B27" s="44"/>
      <c r="C27" s="1" t="s">
        <v>19</v>
      </c>
      <c r="D27" s="1">
        <v>67</v>
      </c>
      <c r="E27" s="1">
        <v>36</v>
      </c>
      <c r="F27" s="5">
        <f t="shared" si="0"/>
        <v>0.53731343283582089</v>
      </c>
      <c r="G27" s="7">
        <f t="shared" si="1"/>
        <v>0.48757396449704143</v>
      </c>
      <c r="H27" s="8">
        <v>0.7</v>
      </c>
      <c r="I27" s="3"/>
    </row>
    <row r="28" spans="1:9" x14ac:dyDescent="0.35">
      <c r="A28" s="44"/>
      <c r="B28" s="44"/>
      <c r="C28" s="2" t="s">
        <v>21</v>
      </c>
      <c r="D28" s="4">
        <f>SUM(D16:D27)</f>
        <v>486</v>
      </c>
      <c r="E28" s="4">
        <f>SUM(E16:E27)</f>
        <v>141</v>
      </c>
      <c r="F28" s="6">
        <f t="shared" si="0"/>
        <v>0.29012345679012347</v>
      </c>
      <c r="G28" s="7">
        <f t="shared" si="1"/>
        <v>0.48757396449704143</v>
      </c>
      <c r="H28" s="8">
        <v>0.7</v>
      </c>
      <c r="I28" s="3"/>
    </row>
    <row r="29" spans="1:9" x14ac:dyDescent="0.35">
      <c r="A29" s="48" t="s">
        <v>26</v>
      </c>
      <c r="B29" s="49"/>
      <c r="C29" s="50"/>
      <c r="D29" s="4">
        <f>SUM(D10,D15,D28)</f>
        <v>1690</v>
      </c>
      <c r="E29" s="4">
        <f>SUM(E10,E15,E28)</f>
        <v>824</v>
      </c>
      <c r="F29" s="6">
        <f t="shared" si="0"/>
        <v>0.48757396449704143</v>
      </c>
    </row>
  </sheetData>
  <mergeCells count="10">
    <mergeCell ref="A7:B10"/>
    <mergeCell ref="A11:B15"/>
    <mergeCell ref="A16:B28"/>
    <mergeCell ref="A29:C29"/>
    <mergeCell ref="A1:F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workbookViewId="0">
      <selection activeCell="F3" sqref="F3:F6"/>
    </sheetView>
  </sheetViews>
  <sheetFormatPr defaultRowHeight="14.5" x14ac:dyDescent="0.35"/>
  <cols>
    <col min="4" max="4" width="16.81640625" bestFit="1" customWidth="1"/>
    <col min="5" max="5" width="22.26953125" customWidth="1"/>
    <col min="6" max="6" width="21.81640625" customWidth="1"/>
    <col min="8" max="8" width="9.26953125" customWidth="1"/>
  </cols>
  <sheetData>
    <row r="1" spans="1:9" x14ac:dyDescent="0.35">
      <c r="A1" s="42" t="s">
        <v>0</v>
      </c>
      <c r="B1" s="43"/>
      <c r="C1" s="43"/>
      <c r="D1" s="43"/>
      <c r="E1" s="43"/>
      <c r="F1" s="43"/>
    </row>
    <row r="3" spans="1:9" ht="15" customHeight="1" x14ac:dyDescent="0.35">
      <c r="A3" s="44" t="s">
        <v>1</v>
      </c>
      <c r="B3" s="44"/>
      <c r="C3" s="44" t="s">
        <v>27</v>
      </c>
      <c r="D3" s="52" t="s">
        <v>29</v>
      </c>
      <c r="E3" s="52" t="s">
        <v>30</v>
      </c>
      <c r="F3" s="52" t="s">
        <v>31</v>
      </c>
    </row>
    <row r="4" spans="1:9" x14ac:dyDescent="0.35">
      <c r="A4" s="44"/>
      <c r="B4" s="44"/>
      <c r="C4" s="44"/>
      <c r="D4" s="53"/>
      <c r="E4" s="53"/>
      <c r="F4" s="53"/>
    </row>
    <row r="5" spans="1:9" x14ac:dyDescent="0.35">
      <c r="A5" s="44"/>
      <c r="B5" s="44"/>
      <c r="C5" s="44"/>
      <c r="D5" s="53"/>
      <c r="E5" s="53"/>
      <c r="F5" s="53"/>
    </row>
    <row r="6" spans="1:9" ht="39" customHeight="1" x14ac:dyDescent="0.35">
      <c r="A6" s="44"/>
      <c r="B6" s="44"/>
      <c r="C6" s="44"/>
      <c r="D6" s="53"/>
      <c r="E6" s="53"/>
      <c r="F6" s="53"/>
    </row>
    <row r="7" spans="1:9" x14ac:dyDescent="0.35">
      <c r="A7" s="44" t="s">
        <v>22</v>
      </c>
      <c r="B7" s="44"/>
      <c r="C7" s="1" t="s">
        <v>2</v>
      </c>
      <c r="D7" s="1">
        <v>165</v>
      </c>
      <c r="E7" s="1">
        <v>104</v>
      </c>
      <c r="F7" s="5">
        <f>E7/D7</f>
        <v>0.63030303030303025</v>
      </c>
      <c r="G7" s="7">
        <f>$F$29</f>
        <v>0.38950892857142855</v>
      </c>
      <c r="H7" s="8">
        <v>0.7</v>
      </c>
      <c r="I7" s="3"/>
    </row>
    <row r="8" spans="1:9" x14ac:dyDescent="0.35">
      <c r="A8" s="44"/>
      <c r="B8" s="44"/>
      <c r="C8" s="1" t="s">
        <v>3</v>
      </c>
      <c r="D8" s="1">
        <v>42</v>
      </c>
      <c r="E8" s="1">
        <v>19</v>
      </c>
      <c r="F8" s="5">
        <f t="shared" ref="F8:F29" si="0">E8/D8</f>
        <v>0.45238095238095238</v>
      </c>
      <c r="G8" s="7">
        <f t="shared" ref="G8:G28" si="1">$F$29</f>
        <v>0.38950892857142855</v>
      </c>
      <c r="H8" s="8">
        <v>0.7</v>
      </c>
      <c r="I8" s="3"/>
    </row>
    <row r="9" spans="1:9" x14ac:dyDescent="0.35">
      <c r="A9" s="44"/>
      <c r="B9" s="44"/>
      <c r="C9" s="1" t="s">
        <v>4</v>
      </c>
      <c r="D9" s="1">
        <v>233</v>
      </c>
      <c r="E9" s="1">
        <v>111</v>
      </c>
      <c r="F9" s="5">
        <f t="shared" si="0"/>
        <v>0.47639484978540775</v>
      </c>
      <c r="G9" s="7">
        <f t="shared" si="1"/>
        <v>0.38950892857142855</v>
      </c>
      <c r="H9" s="8">
        <v>0.7</v>
      </c>
      <c r="I9" s="3"/>
    </row>
    <row r="10" spans="1:9" x14ac:dyDescent="0.35">
      <c r="A10" s="44"/>
      <c r="B10" s="44"/>
      <c r="C10" s="2" t="s">
        <v>5</v>
      </c>
      <c r="D10" s="4">
        <v>440</v>
      </c>
      <c r="E10" s="4">
        <v>234</v>
      </c>
      <c r="F10" s="6">
        <f t="shared" si="0"/>
        <v>0.53181818181818186</v>
      </c>
      <c r="G10" s="7">
        <f t="shared" si="1"/>
        <v>0.38950892857142855</v>
      </c>
      <c r="H10" s="8">
        <v>0.7</v>
      </c>
      <c r="I10" s="3"/>
    </row>
    <row r="11" spans="1:9" x14ac:dyDescent="0.35">
      <c r="A11" s="44" t="s">
        <v>23</v>
      </c>
      <c r="B11" s="44"/>
      <c r="C11" s="1" t="s">
        <v>6</v>
      </c>
      <c r="D11" s="1">
        <v>266</v>
      </c>
      <c r="E11" s="1">
        <v>174</v>
      </c>
      <c r="F11" s="5">
        <f t="shared" si="0"/>
        <v>0.65413533834586468</v>
      </c>
      <c r="G11" s="7">
        <f t="shared" si="1"/>
        <v>0.38950892857142855</v>
      </c>
      <c r="H11" s="8">
        <v>0.7</v>
      </c>
      <c r="I11" s="3"/>
    </row>
    <row r="12" spans="1:9" x14ac:dyDescent="0.35">
      <c r="A12" s="44"/>
      <c r="B12" s="44"/>
      <c r="C12" s="1" t="s">
        <v>7</v>
      </c>
      <c r="D12" s="1">
        <v>291</v>
      </c>
      <c r="E12" s="1">
        <v>60</v>
      </c>
      <c r="F12" s="5">
        <f t="shared" si="0"/>
        <v>0.20618556701030927</v>
      </c>
      <c r="G12" s="7">
        <f t="shared" si="1"/>
        <v>0.38950892857142855</v>
      </c>
      <c r="H12" s="8">
        <v>0.7</v>
      </c>
      <c r="I12" s="3"/>
    </row>
    <row r="13" spans="1:9" x14ac:dyDescent="0.35">
      <c r="A13" s="44"/>
      <c r="B13" s="44"/>
      <c r="C13" s="1" t="s">
        <v>8</v>
      </c>
      <c r="D13" s="1">
        <v>111</v>
      </c>
      <c r="E13" s="1">
        <v>61</v>
      </c>
      <c r="F13" s="5">
        <f t="shared" si="0"/>
        <v>0.5495495495495496</v>
      </c>
      <c r="G13" s="7">
        <f t="shared" si="1"/>
        <v>0.38950892857142855</v>
      </c>
      <c r="H13" s="8">
        <v>0.7</v>
      </c>
      <c r="I13" s="3"/>
    </row>
    <row r="14" spans="1:9" x14ac:dyDescent="0.35">
      <c r="A14" s="44"/>
      <c r="B14" s="44"/>
      <c r="C14" s="1" t="s">
        <v>9</v>
      </c>
      <c r="D14" s="1">
        <v>132</v>
      </c>
      <c r="E14" s="1">
        <v>11</v>
      </c>
      <c r="F14" s="5">
        <f t="shared" si="0"/>
        <v>8.3333333333333329E-2</v>
      </c>
      <c r="G14" s="7">
        <f t="shared" si="1"/>
        <v>0.38950892857142855</v>
      </c>
      <c r="H14" s="8">
        <v>0.7</v>
      </c>
      <c r="I14" s="3"/>
    </row>
    <row r="15" spans="1:9" x14ac:dyDescent="0.35">
      <c r="A15" s="44"/>
      <c r="B15" s="44"/>
      <c r="C15" s="2" t="s">
        <v>28</v>
      </c>
      <c r="D15" s="4">
        <v>800</v>
      </c>
      <c r="E15" s="4">
        <v>245</v>
      </c>
      <c r="F15" s="6">
        <f t="shared" si="0"/>
        <v>0.30625000000000002</v>
      </c>
      <c r="G15" s="7">
        <f t="shared" si="1"/>
        <v>0.38950892857142855</v>
      </c>
      <c r="H15" s="8">
        <v>0.7</v>
      </c>
      <c r="I15" s="3"/>
    </row>
    <row r="16" spans="1:9" x14ac:dyDescent="0.35">
      <c r="A16" s="44" t="s">
        <v>24</v>
      </c>
      <c r="B16" s="44"/>
      <c r="C16" s="1" t="s">
        <v>10</v>
      </c>
      <c r="D16" s="1">
        <v>9</v>
      </c>
      <c r="E16" s="1">
        <v>0</v>
      </c>
      <c r="F16" s="5">
        <f t="shared" si="0"/>
        <v>0</v>
      </c>
      <c r="G16" s="7">
        <f t="shared" si="1"/>
        <v>0.38950892857142855</v>
      </c>
      <c r="H16" s="8">
        <v>0.7</v>
      </c>
      <c r="I16" s="3"/>
    </row>
    <row r="17" spans="1:9" x14ac:dyDescent="0.35">
      <c r="A17" s="44"/>
      <c r="B17" s="44"/>
      <c r="C17" s="1" t="s">
        <v>11</v>
      </c>
      <c r="D17" s="1">
        <v>36</v>
      </c>
      <c r="E17" s="1">
        <v>8</v>
      </c>
      <c r="F17" s="5">
        <f t="shared" si="0"/>
        <v>0.22222222222222221</v>
      </c>
      <c r="G17" s="7">
        <f t="shared" si="1"/>
        <v>0.38950892857142855</v>
      </c>
      <c r="H17" s="8">
        <v>0.7</v>
      </c>
      <c r="I17" s="3"/>
    </row>
    <row r="18" spans="1:9" x14ac:dyDescent="0.35">
      <c r="A18" s="44"/>
      <c r="B18" s="44"/>
      <c r="C18" s="1" t="s">
        <v>12</v>
      </c>
      <c r="D18" s="1">
        <v>54</v>
      </c>
      <c r="E18" s="1">
        <v>0</v>
      </c>
      <c r="F18" s="5">
        <f t="shared" si="0"/>
        <v>0</v>
      </c>
      <c r="G18" s="7">
        <f t="shared" si="1"/>
        <v>0.38950892857142855</v>
      </c>
      <c r="H18" s="8">
        <v>0.7</v>
      </c>
      <c r="I18" s="3"/>
    </row>
    <row r="19" spans="1:9" x14ac:dyDescent="0.35">
      <c r="A19" s="44"/>
      <c r="B19" s="44"/>
      <c r="C19" s="1" t="s">
        <v>13</v>
      </c>
      <c r="D19" s="1">
        <v>42</v>
      </c>
      <c r="E19" s="1">
        <v>0</v>
      </c>
      <c r="F19" s="5">
        <f t="shared" si="0"/>
        <v>0</v>
      </c>
      <c r="G19" s="7">
        <f t="shared" si="1"/>
        <v>0.38950892857142855</v>
      </c>
      <c r="H19" s="8">
        <v>0.7</v>
      </c>
      <c r="I19" s="3"/>
    </row>
    <row r="20" spans="1:9" x14ac:dyDescent="0.35">
      <c r="A20" s="44"/>
      <c r="B20" s="44"/>
      <c r="C20" s="1" t="s">
        <v>14</v>
      </c>
      <c r="D20" s="1">
        <v>80</v>
      </c>
      <c r="E20" s="1">
        <v>42</v>
      </c>
      <c r="F20" s="5">
        <f t="shared" si="0"/>
        <v>0.52500000000000002</v>
      </c>
      <c r="G20" s="7">
        <f t="shared" si="1"/>
        <v>0.38950892857142855</v>
      </c>
      <c r="H20" s="8">
        <v>0.7</v>
      </c>
      <c r="I20" s="3"/>
    </row>
    <row r="21" spans="1:9" x14ac:dyDescent="0.35">
      <c r="A21" s="44"/>
      <c r="B21" s="44"/>
      <c r="C21" s="1" t="s">
        <v>15</v>
      </c>
      <c r="D21" s="1">
        <v>24</v>
      </c>
      <c r="E21" s="1">
        <v>0</v>
      </c>
      <c r="F21" s="5">
        <f t="shared" si="0"/>
        <v>0</v>
      </c>
      <c r="G21" s="7">
        <f t="shared" si="1"/>
        <v>0.38950892857142855</v>
      </c>
      <c r="H21" s="8">
        <v>0.7</v>
      </c>
      <c r="I21" s="3"/>
    </row>
    <row r="22" spans="1:9" x14ac:dyDescent="0.35">
      <c r="A22" s="44"/>
      <c r="B22" s="44"/>
      <c r="C22" s="1" t="s">
        <v>20</v>
      </c>
      <c r="D22" s="1">
        <v>38</v>
      </c>
      <c r="E22" s="1">
        <v>36</v>
      </c>
      <c r="F22" s="5">
        <f t="shared" si="0"/>
        <v>0.94736842105263153</v>
      </c>
      <c r="G22" s="7">
        <f t="shared" si="1"/>
        <v>0.38950892857142855</v>
      </c>
      <c r="H22" s="8">
        <v>0.7</v>
      </c>
      <c r="I22" s="3"/>
    </row>
    <row r="23" spans="1:9" x14ac:dyDescent="0.35">
      <c r="A23" s="44"/>
      <c r="B23" s="44"/>
      <c r="C23" s="1" t="s">
        <v>16</v>
      </c>
      <c r="D23" s="1">
        <v>70</v>
      </c>
      <c r="E23" s="1">
        <v>1</v>
      </c>
      <c r="F23" s="5">
        <f t="shared" si="0"/>
        <v>1.4285714285714285E-2</v>
      </c>
      <c r="G23" s="7">
        <f t="shared" si="1"/>
        <v>0.38950892857142855</v>
      </c>
      <c r="H23" s="8">
        <v>0.7</v>
      </c>
      <c r="I23" s="3"/>
    </row>
    <row r="24" spans="1:9" x14ac:dyDescent="0.35">
      <c r="A24" s="44"/>
      <c r="B24" s="44"/>
      <c r="C24" s="1" t="s">
        <v>25</v>
      </c>
      <c r="D24" s="1">
        <v>73</v>
      </c>
      <c r="E24" s="1">
        <v>0</v>
      </c>
      <c r="F24" s="5">
        <f t="shared" si="0"/>
        <v>0</v>
      </c>
      <c r="G24" s="7">
        <f t="shared" si="1"/>
        <v>0.38950892857142855</v>
      </c>
      <c r="H24" s="8">
        <v>0.7</v>
      </c>
      <c r="I24" s="3"/>
    </row>
    <row r="25" spans="1:9" x14ac:dyDescent="0.35">
      <c r="A25" s="44"/>
      <c r="B25" s="44"/>
      <c r="C25" s="1" t="s">
        <v>17</v>
      </c>
      <c r="D25" s="1">
        <v>22</v>
      </c>
      <c r="E25" s="1">
        <v>1</v>
      </c>
      <c r="F25" s="5">
        <f t="shared" si="0"/>
        <v>4.5454545454545456E-2</v>
      </c>
      <c r="G25" s="7">
        <f t="shared" si="1"/>
        <v>0.38950892857142855</v>
      </c>
      <c r="H25" s="8">
        <v>0.7</v>
      </c>
      <c r="I25" s="3"/>
    </row>
    <row r="26" spans="1:9" x14ac:dyDescent="0.35">
      <c r="A26" s="44"/>
      <c r="B26" s="44"/>
      <c r="C26" s="1" t="s">
        <v>18</v>
      </c>
      <c r="D26" s="1">
        <v>39</v>
      </c>
      <c r="E26" s="1">
        <v>36</v>
      </c>
      <c r="F26" s="5">
        <f t="shared" si="0"/>
        <v>0.92307692307692313</v>
      </c>
      <c r="G26" s="7">
        <f t="shared" si="1"/>
        <v>0.38950892857142855</v>
      </c>
      <c r="H26" s="8">
        <v>0.7</v>
      </c>
      <c r="I26" s="3"/>
    </row>
    <row r="27" spans="1:9" x14ac:dyDescent="0.35">
      <c r="A27" s="44"/>
      <c r="B27" s="44"/>
      <c r="C27" s="1" t="s">
        <v>19</v>
      </c>
      <c r="D27" s="1">
        <v>65</v>
      </c>
      <c r="E27" s="1">
        <v>34</v>
      </c>
      <c r="F27" s="5">
        <f t="shared" si="0"/>
        <v>0.52307692307692311</v>
      </c>
      <c r="G27" s="7">
        <f t="shared" si="1"/>
        <v>0.38950892857142855</v>
      </c>
      <c r="H27" s="8">
        <v>0.7</v>
      </c>
      <c r="I27" s="3"/>
    </row>
    <row r="28" spans="1:9" x14ac:dyDescent="0.35">
      <c r="A28" s="44"/>
      <c r="B28" s="44"/>
      <c r="C28" s="2" t="s">
        <v>21</v>
      </c>
      <c r="D28" s="4">
        <v>552</v>
      </c>
      <c r="E28" s="4">
        <v>219</v>
      </c>
      <c r="F28" s="6">
        <f t="shared" si="0"/>
        <v>0.39673913043478259</v>
      </c>
      <c r="G28" s="7">
        <f t="shared" si="1"/>
        <v>0.38950892857142855</v>
      </c>
      <c r="H28" s="8">
        <v>0.7</v>
      </c>
      <c r="I28" s="3"/>
    </row>
    <row r="29" spans="1:9" x14ac:dyDescent="0.35">
      <c r="A29" s="48" t="s">
        <v>26</v>
      </c>
      <c r="B29" s="49"/>
      <c r="C29" s="50"/>
      <c r="D29" s="4">
        <v>1792</v>
      </c>
      <c r="E29" s="4">
        <v>698</v>
      </c>
      <c r="F29" s="6">
        <f t="shared" si="0"/>
        <v>0.38950892857142855</v>
      </c>
    </row>
  </sheetData>
  <mergeCells count="10">
    <mergeCell ref="A29:C29"/>
    <mergeCell ref="A11:B15"/>
    <mergeCell ref="A16:B28"/>
    <mergeCell ref="A1:F1"/>
    <mergeCell ref="A3:B6"/>
    <mergeCell ref="C3:C6"/>
    <mergeCell ref="D3:D6"/>
    <mergeCell ref="E3:E6"/>
    <mergeCell ref="A7:B10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Kirjeldus</vt:lpstr>
      <vt:lpstr>Aruandesse2019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2016-06-17T07:28:20Z</dcterms:created>
  <dcterms:modified xsi:type="dcterms:W3CDTF">2020-11-12T10:34:17Z</dcterms:modified>
</cp:coreProperties>
</file>