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3040" windowHeight="9075" tabRatio="759"/>
  </bookViews>
  <sheets>
    <sheet name="Kirjeldus" sheetId="7" r:id="rId1"/>
    <sheet name="Aruandesse2017" sheetId="16" r:id="rId2"/>
    <sheet name="Aruandesse2016" sheetId="15" r:id="rId3"/>
    <sheet name="Aruandesse2015" sheetId="9" r:id="rId4"/>
  </sheets>
  <definedNames>
    <definedName name="DF_GRID_1">#REF!</definedName>
    <definedName name="DF_GRID_1_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5" l="1"/>
  <c r="F35" i="15"/>
  <c r="F36" i="15"/>
  <c r="F37" i="15"/>
  <c r="G35" i="15"/>
  <c r="G36" i="15"/>
  <c r="G37" i="15"/>
  <c r="G34" i="15"/>
  <c r="G10" i="16" l="1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9" i="16"/>
  <c r="N10" i="16" l="1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9" i="16"/>
  <c r="E30" i="15" l="1"/>
  <c r="D30" i="15"/>
  <c r="E17" i="15"/>
  <c r="D17" i="15"/>
  <c r="E12" i="15"/>
  <c r="D12" i="15"/>
  <c r="F29" i="15"/>
  <c r="F28" i="15"/>
  <c r="F26" i="15"/>
  <c r="F22" i="15"/>
  <c r="F16" i="15"/>
  <c r="F15" i="15"/>
  <c r="F14" i="15"/>
  <c r="F13" i="15"/>
  <c r="F10" i="15"/>
  <c r="F9" i="15"/>
  <c r="F12" i="15" l="1"/>
  <c r="F30" i="15"/>
  <c r="H19" i="16"/>
  <c r="H10" i="16"/>
  <c r="H16" i="16"/>
  <c r="H11" i="16"/>
  <c r="H20" i="16"/>
  <c r="H18" i="16"/>
  <c r="H14" i="16"/>
  <c r="H12" i="16"/>
  <c r="H21" i="16"/>
  <c r="H17" i="16"/>
  <c r="H9" i="16"/>
  <c r="H22" i="16"/>
  <c r="H15" i="16"/>
  <c r="E31" i="15"/>
  <c r="F17" i="15"/>
  <c r="D31" i="15"/>
  <c r="F31" i="15" s="1"/>
  <c r="G30" i="15" s="1"/>
  <c r="G12" i="15" l="1"/>
  <c r="G11" i="15"/>
  <c r="G21" i="15"/>
  <c r="G22" i="15"/>
  <c r="G10" i="15"/>
  <c r="G19" i="15"/>
  <c r="G9" i="15"/>
  <c r="G29" i="15"/>
  <c r="G17" i="15"/>
  <c r="G26" i="15"/>
  <c r="G16" i="15"/>
  <c r="G25" i="15"/>
  <c r="G27" i="15"/>
  <c r="G15" i="15"/>
  <c r="G23" i="15"/>
  <c r="G28" i="15"/>
  <c r="G14" i="15"/>
  <c r="G18" i="15"/>
  <c r="G24" i="15"/>
  <c r="G13" i="15"/>
  <c r="G20" i="15"/>
  <c r="F26" i="9"/>
  <c r="F28" i="9"/>
  <c r="F29" i="9"/>
  <c r="F9" i="9" l="1"/>
  <c r="F10" i="9"/>
  <c r="F12" i="9"/>
  <c r="F13" i="9"/>
  <c r="F14" i="9"/>
  <c r="F15" i="9"/>
  <c r="F16" i="9"/>
  <c r="F17" i="9"/>
  <c r="G17" i="9"/>
  <c r="F22" i="9"/>
  <c r="G26" i="9"/>
  <c r="F30" i="9"/>
  <c r="F31" i="9"/>
  <c r="G9" i="9" s="1"/>
  <c r="F40" i="9"/>
  <c r="F41" i="9"/>
  <c r="F43" i="9"/>
  <c r="F44" i="9"/>
  <c r="F45" i="9"/>
  <c r="F47" i="9"/>
  <c r="F48" i="9"/>
  <c r="F53" i="9"/>
  <c r="F57" i="9"/>
  <c r="F59" i="9"/>
  <c r="F60" i="9"/>
  <c r="F61" i="9"/>
  <c r="F62" i="9"/>
  <c r="G43" i="9" s="1"/>
  <c r="F71" i="9"/>
  <c r="F73" i="9"/>
  <c r="F74" i="9"/>
  <c r="F75" i="9"/>
  <c r="F78" i="9"/>
  <c r="F89" i="9"/>
  <c r="F91" i="9"/>
  <c r="F92" i="9"/>
  <c r="G72" i="9" s="1"/>
  <c r="F101" i="9"/>
  <c r="F102" i="9"/>
  <c r="F104" i="9"/>
  <c r="F107" i="9"/>
  <c r="F109" i="9"/>
  <c r="F123" i="9"/>
  <c r="G101" i="9" s="1"/>
  <c r="G116" i="9" l="1"/>
  <c r="G106" i="9"/>
  <c r="G61" i="9"/>
  <c r="G30" i="9"/>
  <c r="G13" i="9"/>
  <c r="G47" i="9"/>
  <c r="G22" i="9"/>
  <c r="G11" i="9"/>
  <c r="G112" i="9"/>
  <c r="G40" i="9"/>
  <c r="G19" i="9"/>
  <c r="G15" i="9"/>
  <c r="G87" i="9"/>
  <c r="G103" i="9"/>
  <c r="G83" i="9"/>
  <c r="G76" i="9"/>
  <c r="G71" i="9"/>
  <c r="G50" i="9"/>
  <c r="G29" i="9"/>
  <c r="G24" i="9"/>
  <c r="G21" i="9"/>
  <c r="G10" i="9"/>
  <c r="G120" i="9"/>
  <c r="G90" i="9"/>
  <c r="G81" i="9"/>
  <c r="G56" i="9"/>
  <c r="G49" i="9"/>
  <c r="G42" i="9"/>
  <c r="G27" i="9"/>
  <c r="G23" i="9"/>
  <c r="G20" i="9"/>
  <c r="G16" i="9"/>
  <c r="G14" i="9"/>
  <c r="G12" i="9"/>
  <c r="G79" i="9"/>
  <c r="G59" i="9"/>
  <c r="G53" i="9"/>
  <c r="G44" i="9"/>
  <c r="G119" i="9"/>
  <c r="G108" i="9"/>
  <c r="G102" i="9"/>
  <c r="G89" i="9"/>
  <c r="G78" i="9"/>
  <c r="G70" i="9"/>
  <c r="G60" i="9"/>
  <c r="G58" i="9"/>
  <c r="G55" i="9"/>
  <c r="G52" i="9"/>
  <c r="G48" i="9"/>
  <c r="G46" i="9"/>
  <c r="G41" i="9"/>
  <c r="G28" i="9"/>
  <c r="G25" i="9"/>
  <c r="G18" i="9"/>
  <c r="G115" i="9"/>
  <c r="G111" i="9"/>
  <c r="G105" i="9"/>
  <c r="G86" i="9"/>
  <c r="G82" i="9"/>
  <c r="G75" i="9"/>
  <c r="G73" i="9"/>
  <c r="G122" i="9"/>
  <c r="G118" i="9"/>
  <c r="G114" i="9"/>
  <c r="G110" i="9"/>
  <c r="G107" i="9"/>
  <c r="G104" i="9"/>
  <c r="G91" i="9"/>
  <c r="G85" i="9"/>
  <c r="G121" i="9"/>
  <c r="G117" i="9"/>
  <c r="G113" i="9"/>
  <c r="G109" i="9"/>
  <c r="G88" i="9"/>
  <c r="G84" i="9"/>
  <c r="G80" i="9"/>
  <c r="G77" i="9"/>
  <c r="G74" i="9"/>
  <c r="G57" i="9"/>
  <c r="G54" i="9"/>
  <c r="G51" i="9"/>
  <c r="G45" i="9"/>
</calcChain>
</file>

<file path=xl/sharedStrings.xml><?xml version="1.0" encoding="utf-8"?>
<sst xmlns="http://schemas.openxmlformats.org/spreadsheetml/2006/main" count="190" uniqueCount="64">
  <si>
    <t>Kolorektaalvähi indikaator 1: Kolorektaalvähi diagnoosiga opereeritud patsientide postoperatiivne 30 päeva suremus.</t>
  </si>
  <si>
    <t>Haiglaliik</t>
  </si>
  <si>
    <t>Haigla</t>
  </si>
  <si>
    <t>Piirkondlikud</t>
  </si>
  <si>
    <t>PERH</t>
  </si>
  <si>
    <t>TÜK</t>
  </si>
  <si>
    <t>TLH</t>
  </si>
  <si>
    <t>piirkH</t>
  </si>
  <si>
    <t>Keskhaiglad</t>
  </si>
  <si>
    <t>ITKH</t>
  </si>
  <si>
    <t>LTKH</t>
  </si>
  <si>
    <t>IVKH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</si>
  <si>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</si>
  <si>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</si>
  <si>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</si>
  <si>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</si>
  <si>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</si>
  <si>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</si>
  <si>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</si>
  <si>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</si>
  <si>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</si>
  <si>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</si>
  <si>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</si>
  <si>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Ralvere</t>
  </si>
  <si>
    <t>Rapla</t>
  </si>
  <si>
    <t>Valga</t>
  </si>
  <si>
    <t>Viljandi</t>
  </si>
  <si>
    <t>üldH</t>
  </si>
  <si>
    <t>Kokku:</t>
  </si>
  <si>
    <t>2015.a. pt arv, kes on surnud 30 päeva jooksul peale operatsiooni</t>
  </si>
  <si>
    <t>2015.a. pt %, kes on surnud 30 päeva jooksul peale  operatsiooni</t>
  </si>
  <si>
    <t>2015.a. Statsionaarsel ravil ZXD00 operatsiooni saanud pt arv</t>
  </si>
  <si>
    <t>2015.a. pt arv, kes on surnud 30 päeva jooksul peale ZXD00 operatsiooni</t>
  </si>
  <si>
    <t>2015.a. Statsionaarsel ravil ZXD10 operatsiooni saanud pt arv</t>
  </si>
  <si>
    <t>2015.a. pt arv, kes on surnud 30 päeva jooksul peale ZXD10 operatsiooni</t>
  </si>
  <si>
    <t>2015.a. pt arv, kes on surnud 30 päeva jooksul peale operatsiooni (raviarvel ZXD00 või ZXD10 märge puudub)</t>
  </si>
  <si>
    <t>2015.a. Statsionaarsel ravil  operatsiooni saanud pt arv (raviarvel ZXD00 või ZXD10 märge puudub)</t>
  </si>
  <si>
    <t>2015.a. pt %, kes on surnud 30 päeva jooksul peale  korralist operatsiooni</t>
  </si>
  <si>
    <t>2015.a. pt %, kes on surnud 30 päeva jooksul peale  erakorralist operatsiooni</t>
  </si>
  <si>
    <t>2015.a. statsionaarsel ravil operatsiooni saanud pt arv</t>
  </si>
  <si>
    <t>2015.a. pt %, kes on surnud 30 päeva jooksul peale operatsiooni (raviarvel erakorraline või plaaniline märge puudub)</t>
  </si>
  <si>
    <t>Rakvere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</si>
  <si>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</si>
  <si>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</si>
  <si>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</si>
  <si>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</si>
  <si>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</si>
  <si>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</si>
  <si>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</si>
  <si>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</si>
  <si>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</si>
  <si>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</si>
  <si>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</si>
  <si>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Kuressaare Haigla</t>
  </si>
  <si>
    <t>Lõuna-Eesti Haigla</t>
  </si>
  <si>
    <t>Rakvere Haigla</t>
  </si>
  <si>
    <t>Valga Haigla</t>
  </si>
  <si>
    <t>Viljandi Haigla</t>
  </si>
  <si>
    <t>2017.a statsionaarsel ravil opereertiud patsiendid, arv</t>
  </si>
  <si>
    <t>2017.a 30 päeva jooksul pärast operatsiooni surnud, osakaal</t>
  </si>
  <si>
    <t>2016.a 30 päeva jooksul pärast operatsiooni surnud, osakaal</t>
  </si>
  <si>
    <t>2016.a 30 päeva jooksul pärast operatsiooni srunud, arv</t>
  </si>
  <si>
    <t>2016.a statsionaarsel ravil opereertiud patsiendid, arv</t>
  </si>
  <si>
    <t>2017.a 30 päeva jooksul pärast operatsiooni surnud,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</si>
</sst>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2E75B6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3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31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32" fillId="2" borderId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9" fillId="0" borderId="0" xfId="0" applyFont="1" applyAlignment="1">
      <alignment horizontal="left" vertical="center"/>
    </xf>
    <xf numFmtId="0" fontId="0" fillId="0" borderId="12" xfId="0" applyBorder="1"/>
    <xf numFmtId="3" fontId="0" fillId="0" borderId="12" xfId="0" applyNumberFormat="1" applyBorder="1"/>
    <xf numFmtId="9" fontId="0" fillId="0" borderId="12" xfId="0" applyNumberFormat="1" applyBorder="1"/>
    <xf numFmtId="0" fontId="30" fillId="0" borderId="12" xfId="0" applyFont="1" applyBorder="1"/>
    <xf numFmtId="3" fontId="27" fillId="0" borderId="12" xfId="0" applyNumberFormat="1" applyFont="1" applyBorder="1"/>
    <xf numFmtId="0" fontId="27" fillId="0" borderId="12" xfId="0" applyFont="1" applyBorder="1"/>
    <xf numFmtId="9" fontId="27" fillId="0" borderId="12" xfId="0" applyNumberFormat="1" applyFont="1" applyBorder="1"/>
    <xf numFmtId="9" fontId="28" fillId="0" borderId="0" xfId="0" applyNumberFormat="1" applyFont="1"/>
    <xf numFmtId="9" fontId="0" fillId="0" borderId="12" xfId="0" applyNumberFormat="1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14" xfId="0" applyBorder="1"/>
    <xf numFmtId="9" fontId="33" fillId="0" borderId="12" xfId="143" applyFont="1" applyBorder="1" applyAlignment="1">
      <alignment horizontal="right"/>
    </xf>
    <xf numFmtId="9" fontId="27" fillId="0" borderId="12" xfId="143" applyFont="1" applyBorder="1" applyAlignment="1">
      <alignment horizontal="right"/>
    </xf>
    <xf numFmtId="0" fontId="0" fillId="0" borderId="17" xfId="0" applyFont="1" applyBorder="1"/>
    <xf numFmtId="0" fontId="0" fillId="0" borderId="12" xfId="0" applyFont="1" applyBorder="1"/>
    <xf numFmtId="0" fontId="28" fillId="0" borderId="0" xfId="0" applyFont="1" applyBorder="1" applyAlignment="1">
      <alignment horizontal="center" wrapText="1"/>
    </xf>
    <xf numFmtId="164" fontId="28" fillId="0" borderId="0" xfId="0" applyNumberFormat="1" applyFont="1"/>
    <xf numFmtId="0" fontId="28" fillId="0" borderId="0" xfId="0" applyFont="1" applyBorder="1"/>
    <xf numFmtId="9" fontId="28" fillId="0" borderId="0" xfId="0" applyNumberFormat="1" applyFont="1" applyBorder="1"/>
    <xf numFmtId="3" fontId="28" fillId="0" borderId="0" xfId="0" applyNumberFormat="1" applyFont="1" applyBorder="1"/>
    <xf numFmtId="0" fontId="0" fillId="0" borderId="0" xfId="0" applyFont="1"/>
    <xf numFmtId="0" fontId="0" fillId="0" borderId="0" xfId="0" applyFont="1" applyBorder="1"/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4" fillId="0" borderId="0" xfId="0" applyFont="1"/>
    <xf numFmtId="0" fontId="28" fillId="0" borderId="0" xfId="0" applyFont="1"/>
  </cellXfs>
  <cellStyles count="144">
    <cellStyle name="Accent1 - 20%" xfId="3"/>
    <cellStyle name="Accent1 - 40%" xfId="4"/>
    <cellStyle name="Accent1 - 60%" xfId="5"/>
    <cellStyle name="Accent1 10" xfId="140"/>
    <cellStyle name="Accent1 11" xfId="142"/>
    <cellStyle name="Accent1 2" xfId="2"/>
    <cellStyle name="Accent1 3" xfId="86"/>
    <cellStyle name="Accent1 4" xfId="102"/>
    <cellStyle name="Accent1 5" xfId="103"/>
    <cellStyle name="Accent1 6" xfId="105"/>
    <cellStyle name="Accent1 7" xfId="116"/>
    <cellStyle name="Accent1 8" xfId="118"/>
    <cellStyle name="Accent1 9" xfId="125"/>
    <cellStyle name="Accent2 - 20%" xfId="7"/>
    <cellStyle name="Accent2 - 40%" xfId="8"/>
    <cellStyle name="Accent2 - 60%" xfId="9"/>
    <cellStyle name="Accent2 10" xfId="139"/>
    <cellStyle name="Accent2 11" xfId="141"/>
    <cellStyle name="Accent2 2" xfId="6"/>
    <cellStyle name="Accent2 3" xfId="88"/>
    <cellStyle name="Accent2 4" xfId="101"/>
    <cellStyle name="Accent2 5" xfId="87"/>
    <cellStyle name="Accent2 6" xfId="106"/>
    <cellStyle name="Accent2 7" xfId="115"/>
    <cellStyle name="Accent2 8" xfId="119"/>
    <cellStyle name="Accent2 9" xfId="127"/>
    <cellStyle name="Accent3 - 20%" xfId="11"/>
    <cellStyle name="Accent3 - 40%" xfId="12"/>
    <cellStyle name="Accent3 - 60%" xfId="13"/>
    <cellStyle name="Accent3 10" xfId="138"/>
    <cellStyle name="Accent3 11" xfId="126"/>
    <cellStyle name="Accent3 2" xfId="10"/>
    <cellStyle name="Accent3 3" xfId="90"/>
    <cellStyle name="Accent3 4" xfId="100"/>
    <cellStyle name="Accent3 5" xfId="89"/>
    <cellStyle name="Accent3 6" xfId="107"/>
    <cellStyle name="Accent3 7" xfId="114"/>
    <cellStyle name="Accent3 8" xfId="120"/>
    <cellStyle name="Accent3 9" xfId="128"/>
    <cellStyle name="Accent4 - 20%" xfId="15"/>
    <cellStyle name="Accent4 - 40%" xfId="16"/>
    <cellStyle name="Accent4 - 60%" xfId="17"/>
    <cellStyle name="Accent4 10" xfId="137"/>
    <cellStyle name="Accent4 11" xfId="129"/>
    <cellStyle name="Accent4 2" xfId="14"/>
    <cellStyle name="Accent4 3" xfId="92"/>
    <cellStyle name="Accent4 4" xfId="99"/>
    <cellStyle name="Accent4 5" xfId="91"/>
    <cellStyle name="Accent4 6" xfId="108"/>
    <cellStyle name="Accent4 7" xfId="113"/>
    <cellStyle name="Accent4 8" xfId="121"/>
    <cellStyle name="Accent4 9" xfId="130"/>
    <cellStyle name="Accent5 - 20%" xfId="19"/>
    <cellStyle name="Accent5 - 40%" xfId="20"/>
    <cellStyle name="Accent5 - 60%" xfId="21"/>
    <cellStyle name="Accent5 10" xfId="136"/>
    <cellStyle name="Accent5 11" xfId="131"/>
    <cellStyle name="Accent5 2" xfId="18"/>
    <cellStyle name="Accent5 3" xfId="93"/>
    <cellStyle name="Accent5 4" xfId="98"/>
    <cellStyle name="Accent5 5" xfId="94"/>
    <cellStyle name="Accent5 6" xfId="109"/>
    <cellStyle name="Accent5 7" xfId="112"/>
    <cellStyle name="Accent5 8" xfId="122"/>
    <cellStyle name="Accent5 9" xfId="132"/>
    <cellStyle name="Accent6 - 20%" xfId="23"/>
    <cellStyle name="Accent6 - 40%" xfId="24"/>
    <cellStyle name="Accent6 - 60%" xfId="25"/>
    <cellStyle name="Accent6 10" xfId="135"/>
    <cellStyle name="Accent6 11" xfId="133"/>
    <cellStyle name="Accent6 2" xfId="22"/>
    <cellStyle name="Accent6 3" xfId="95"/>
    <cellStyle name="Accent6 4" xfId="97"/>
    <cellStyle name="Accent6 5" xfId="96"/>
    <cellStyle name="Accent6 6" xfId="110"/>
    <cellStyle name="Accent6 7" xfId="111"/>
    <cellStyle name="Accent6 8" xfId="123"/>
    <cellStyle name="Accent6 9" xfId="134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104"/>
    <cellStyle name="Normal 4" xfId="117"/>
    <cellStyle name="Normal 5" xfId="124"/>
    <cellStyle name="Note 2" xfId="40"/>
    <cellStyle name="Output 2" xfId="41"/>
    <cellStyle name="Percent" xfId="143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FF5050"/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866618945359098E-2"/>
          <c:y val="3.4664170674240713E-2"/>
          <c:w val="0.89268568701639583"/>
          <c:h val="0.4536893555617850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Aruandesse2017!$F$3:$F$8</c:f>
              <c:strCache>
                <c:ptCount val="6"/>
                <c:pt idx="0">
                  <c:v>2017.a 30 päeva jooksul pärast operatsiooni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Aruandesse2017!$N$9:$N$22</c15:sqref>
                    </c15:fullRef>
                  </c:ext>
                </c:extLst>
                <c:f>Aruandesse2017!$N$9:$N$12</c:f>
                <c:numCache>
                  <c:formatCode>General</c:formatCode>
                  <c:ptCount val="4"/>
                  <c:pt idx="0">
                    <c:v>2.6318339100346019E-2</c:v>
                  </c:pt>
                  <c:pt idx="1">
                    <c:v>3.5230769230769232E-2</c:v>
                  </c:pt>
                  <c:pt idx="2">
                    <c:v>1.9074380165289256E-2</c:v>
                  </c:pt>
                  <c:pt idx="3">
                    <c:v>5.1677685950413221E-2</c:v>
                  </c:pt>
                  <c:pt idx="4">
                    <c:v>6.9126984126984134E-2</c:v>
                  </c:pt>
                  <c:pt idx="5">
                    <c:v>0.28200000000000003</c:v>
                  </c:pt>
                  <c:pt idx="6">
                    <c:v>0.79400000000000004</c:v>
                  </c:pt>
                  <c:pt idx="7">
                    <c:v>4.0631578947368414E-2</c:v>
                  </c:pt>
                  <c:pt idx="8">
                    <c:v>0.79400000000000004</c:v>
                  </c:pt>
                  <c:pt idx="9">
                    <c:v>0.35399999999999998</c:v>
                  </c:pt>
                  <c:pt idx="10">
                    <c:v>0.65800000000000003</c:v>
                  </c:pt>
                  <c:pt idx="11">
                    <c:v>0.65800000000000003</c:v>
                  </c:pt>
                  <c:pt idx="12">
                    <c:v>0.65800000000000003</c:v>
                  </c:pt>
                  <c:pt idx="13">
                    <c:v>0.19400000000000001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Aruandesse2017!$M$9:$M$22</c15:sqref>
                    </c15:fullRef>
                  </c:ext>
                </c:extLst>
                <c:f>Aruandesse2017!$M$9:$M$12</c:f>
                <c:numCache>
                  <c:formatCode>General</c:formatCode>
                  <c:ptCount val="4"/>
                  <c:pt idx="0">
                    <c:v>1.368166089965398E-2</c:v>
                  </c:pt>
                  <c:pt idx="1">
                    <c:v>1.6769230769230772E-2</c:v>
                  </c:pt>
                  <c:pt idx="2">
                    <c:v>1.1925619834710743E-2</c:v>
                  </c:pt>
                  <c:pt idx="3">
                    <c:v>2.3322314049586779E-2</c:v>
                  </c:pt>
                  <c:pt idx="4">
                    <c:v>1.2873015873015873E-2</c:v>
                  </c:pt>
                  <c:pt idx="5">
                    <c:v>0.36899999999999999</c:v>
                  </c:pt>
                  <c:pt idx="6">
                    <c:v>0</c:v>
                  </c:pt>
                  <c:pt idx="7">
                    <c:v>2.2368421052631579E-2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(Aruandesse2017!$C$9:$C$10,Aruandesse2017!$C$12:$C$13)</c15:sqref>
                  </c15:fullRef>
                </c:ext>
              </c:extLst>
              <c:f>(Aruandesse2017!$C$9:$C$10,Aruandesse2017!$C$12:$C$13)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(Aruandesse2017!$F$9:$F$10,Aruandesse2017!$F$12:$F$13)</c15:sqref>
                  </c15:fullRef>
                </c:ext>
              </c:extLst>
              <c:f>(Aruandesse2017!$F$9:$F$10,Aruandesse2017!$F$12:$F$13)</c:f>
              <c:numCache>
                <c:formatCode>0%</c:formatCode>
                <c:ptCount val="4"/>
                <c:pt idx="0">
                  <c:v>2.768166089965398E-2</c:v>
                </c:pt>
                <c:pt idx="1">
                  <c:v>3.0769230769230771E-2</c:v>
                </c:pt>
                <c:pt idx="2">
                  <c:v>4.1322314049586778E-2</c:v>
                </c:pt>
                <c:pt idx="3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86-4ADE-97F7-36164C2FB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 30 päeva jooksul pärast operatsiooni surnud, osakaal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Aruandesse2016!$F$34:$F$37</c15:sqref>
                  </c15:fullRef>
                </c:ext>
              </c:extLst>
              <c:f>Aruandesse2016!$F$34:$F$37</c:f>
              <c:numCache>
                <c:formatCode>0%</c:formatCode>
                <c:ptCount val="4"/>
                <c:pt idx="0">
                  <c:v>1.0380622837370242E-2</c:v>
                </c:pt>
                <c:pt idx="1">
                  <c:v>5.0955414012738856E-2</c:v>
                </c:pt>
                <c:pt idx="2">
                  <c:v>3.125E-2</c:v>
                </c:pt>
                <c:pt idx="3">
                  <c:v>2.6666666666666668E-2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86-4ADE-97F7-36164C2FB52F}"/>
            </c:ext>
          </c:extLst>
        </c:ser>
        <c:ser>
          <c:idx val="2"/>
          <c:order val="2"/>
          <c:tx>
            <c:v>2017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Aruandesse2017!$H$9:$H$22</c15:sqref>
                  </c15:fullRef>
                </c:ext>
              </c:extLst>
              <c:f>Aruandesse2017!$H$9:$H$12</c:f>
              <c:numCache>
                <c:formatCode>0%</c:formatCode>
                <c:ptCount val="4"/>
                <c:pt idx="0">
                  <c:v>3.3333333333333333E-2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3.3333333333333333E-2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86-4ADE-97F7-36164C2FB52F}"/>
            </c:ext>
          </c:extLst>
        </c:ser>
        <c:ser>
          <c:idx val="4"/>
          <c:order val="3"/>
          <c:tx>
            <c:v>2016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Aruandesse2016!$G$34:$G$37</c15:sqref>
                  </c15:fullRef>
                </c:ext>
              </c:extLst>
              <c:f>Aruandesse2016!$G$34:$G$37</c:f>
              <c:numCache>
                <c:formatCode>0%</c:formatCode>
                <c:ptCount val="4"/>
                <c:pt idx="0">
                  <c:v>2.6438569206842923E-2</c:v>
                </c:pt>
                <c:pt idx="1">
                  <c:v>2.6438569206842923E-2</c:v>
                </c:pt>
                <c:pt idx="2">
                  <c:v>2.6438569206842923E-2</c:v>
                </c:pt>
                <c:pt idx="3">
                  <c:v>2.6438569206842923E-2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86-4ADE-97F7-36164C2FB52F}"/>
            </c:ext>
          </c:extLst>
        </c:ser>
        <c:ser>
          <c:idx val="0"/>
          <c:order val="4"/>
          <c:tx>
            <c:v>Indikaatori eesmärk: plaaniline (&lt;5%)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Aruandesse2017!$I$9:$I$22</c15:sqref>
                  </c15:fullRef>
                </c:ext>
              </c:extLst>
              <c:f>Aruandesse2017!$I$9:$I$12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86-4ADE-97F7-36164C2FB52F}"/>
            </c:ext>
          </c:extLst>
        </c:ser>
        <c:ser>
          <c:idx val="5"/>
          <c:order val="5"/>
          <c:tx>
            <c:v>Indikaatori eesmärk: erakorraline (&lt;15%)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Aruandesse2017!$J$9:$J$22</c15:sqref>
                  </c15:fullRef>
                </c:ext>
              </c:extLst>
              <c:f>Aruandesse2017!$J$9:$J$12</c:f>
              <c:numCache>
                <c:formatCode>0%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86-4ADE-97F7-36164C2FB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16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2642265870612315E-3"/>
          <c:y val="0.83090437053737698"/>
          <c:w val="0.9715814369357676"/>
          <c:h val="0.1690956294626230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Aruandesse2016!$F$3:$F$8</c:f>
              <c:strCache>
                <c:ptCount val="6"/>
                <c:pt idx="0">
                  <c:v>2016.a 30 päeva jooksul pärast operatsiooni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8C3-459B-A82A-EFC70E8AA5CA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8C3-459B-A82A-EFC70E8AA5C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8C3-459B-A82A-EFC70E8AA5CA}"/>
              </c:ext>
            </c:extLst>
          </c:dPt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Aruandesse2016!$F$9:$F$30</c:f>
              <c:numCache>
                <c:formatCode>0%</c:formatCode>
                <c:ptCount val="22"/>
                <c:pt idx="0">
                  <c:v>1.0380622837370242E-2</c:v>
                </c:pt>
                <c:pt idx="1">
                  <c:v>5.0955414012738856E-2</c:v>
                </c:pt>
                <c:pt idx="2">
                  <c:v>0</c:v>
                </c:pt>
                <c:pt idx="3">
                  <c:v>2.4663677130044841E-2</c:v>
                </c:pt>
                <c:pt idx="4">
                  <c:v>3.125E-2</c:v>
                </c:pt>
                <c:pt idx="5">
                  <c:v>2.6666666666666668E-2</c:v>
                </c:pt>
                <c:pt idx="6">
                  <c:v>0</c:v>
                </c:pt>
                <c:pt idx="7">
                  <c:v>0.16666666666666666</c:v>
                </c:pt>
                <c:pt idx="8">
                  <c:v>3.2608695652173912E-2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3-459B-A82A-EFC70E8A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2"/>
              <c:pt idx="0">
                <c:v>3.6151802299607329E-2</c:v>
              </c:pt>
              <c:pt idx="1">
                <c:v>3.6151802299607329E-2</c:v>
              </c:pt>
              <c:pt idx="2">
                <c:v>3.6151802299607329E-2</c:v>
              </c:pt>
              <c:pt idx="3">
                <c:v>3.6151802299607329E-2</c:v>
              </c:pt>
              <c:pt idx="4">
                <c:v>3.6151802299607329E-2</c:v>
              </c:pt>
              <c:pt idx="5">
                <c:v>3.6151802299607329E-2</c:v>
              </c:pt>
              <c:pt idx="6">
                <c:v>3.6151802299607329E-2</c:v>
              </c:pt>
              <c:pt idx="7">
                <c:v>3.6151802299607329E-2</c:v>
              </c:pt>
              <c:pt idx="8">
                <c:v>3.6151802299607329E-2</c:v>
              </c:pt>
              <c:pt idx="9">
                <c:v>3.6151802299607329E-2</c:v>
              </c:pt>
              <c:pt idx="10">
                <c:v>3.6151802299607329E-2</c:v>
              </c:pt>
              <c:pt idx="11">
                <c:v>3.6151802299607329E-2</c:v>
              </c:pt>
              <c:pt idx="12">
                <c:v>3.6151802299607329E-2</c:v>
              </c:pt>
              <c:pt idx="13">
                <c:v>3.6151802299607329E-2</c:v>
              </c:pt>
              <c:pt idx="14">
                <c:v>3.6151802299607329E-2</c:v>
              </c:pt>
              <c:pt idx="15">
                <c:v>3.6151802299607329E-2</c:v>
              </c:pt>
              <c:pt idx="16">
                <c:v>3.6151802299607329E-2</c:v>
              </c:pt>
              <c:pt idx="17">
                <c:v>3.6151802299607329E-2</c:v>
              </c:pt>
              <c:pt idx="18">
                <c:v>3.6151802299607329E-2</c:v>
              </c:pt>
              <c:pt idx="19">
                <c:v>3.6151802299607329E-2</c:v>
              </c:pt>
              <c:pt idx="20">
                <c:v>3.6151802299607329E-2</c:v>
              </c:pt>
              <c:pt idx="21">
                <c:v>3.6151802299607329E-2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58C3-459B-A82A-EFC70E8AA5CA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pt %, kes on surnud 30 päeva jooksul peale  operatsiooni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Aruandesse2015!$F$9:$F$30</c:f>
              <c:numCache>
                <c:formatCode>0%</c:formatCode>
                <c:ptCount val="22"/>
                <c:pt idx="0">
                  <c:v>2.2304832713754646E-2</c:v>
                </c:pt>
                <c:pt idx="1">
                  <c:v>3.7735849056603772E-2</c:v>
                </c:pt>
                <c:pt idx="2">
                  <c:v>0</c:v>
                </c:pt>
                <c:pt idx="3">
                  <c:v>2.8037383177570093E-2</c:v>
                </c:pt>
                <c:pt idx="4">
                  <c:v>2.8301886792452831E-2</c:v>
                </c:pt>
                <c:pt idx="5">
                  <c:v>1.4285714285714285E-2</c:v>
                </c:pt>
                <c:pt idx="6">
                  <c:v>7.1428571428571425E-2</c:v>
                </c:pt>
                <c:pt idx="7">
                  <c:v>0.25</c:v>
                </c:pt>
                <c:pt idx="8">
                  <c:v>3.0927835051546393E-2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0.21428571428571427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8C3-459B-A82A-EFC70E8AA5CA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Aruandesse2015!$G$9:$G$30</c:f>
              <c:numCache>
                <c:formatCode>0%</c:formatCode>
                <c:ptCount val="22"/>
                <c:pt idx="0">
                  <c:v>3.3018867924528301E-2</c:v>
                </c:pt>
                <c:pt idx="1">
                  <c:v>3.3018867924528301E-2</c:v>
                </c:pt>
                <c:pt idx="2">
                  <c:v>3.3018867924528301E-2</c:v>
                </c:pt>
                <c:pt idx="3">
                  <c:v>3.3018867924528301E-2</c:v>
                </c:pt>
                <c:pt idx="4">
                  <c:v>3.3018867924528301E-2</c:v>
                </c:pt>
                <c:pt idx="5">
                  <c:v>3.3018867924528301E-2</c:v>
                </c:pt>
                <c:pt idx="6">
                  <c:v>3.3018867924528301E-2</c:v>
                </c:pt>
                <c:pt idx="7">
                  <c:v>3.3018867924528301E-2</c:v>
                </c:pt>
                <c:pt idx="8">
                  <c:v>3.3018867924528301E-2</c:v>
                </c:pt>
                <c:pt idx="9">
                  <c:v>3.3018867924528301E-2</c:v>
                </c:pt>
                <c:pt idx="10">
                  <c:v>3.3018867924528301E-2</c:v>
                </c:pt>
                <c:pt idx="11">
                  <c:v>3.3018867924528301E-2</c:v>
                </c:pt>
                <c:pt idx="12">
                  <c:v>3.3018867924528301E-2</c:v>
                </c:pt>
                <c:pt idx="13">
                  <c:v>3.3018867924528301E-2</c:v>
                </c:pt>
                <c:pt idx="14">
                  <c:v>3.3018867924528301E-2</c:v>
                </c:pt>
                <c:pt idx="15">
                  <c:v>3.3018867924528301E-2</c:v>
                </c:pt>
                <c:pt idx="16">
                  <c:v>3.3018867924528301E-2</c:v>
                </c:pt>
                <c:pt idx="17">
                  <c:v>3.3018867924528301E-2</c:v>
                </c:pt>
                <c:pt idx="18">
                  <c:v>3.3018867924528301E-2</c:v>
                </c:pt>
                <c:pt idx="19">
                  <c:v>3.3018867924528301E-2</c:v>
                </c:pt>
                <c:pt idx="20">
                  <c:v>3.3018867924528301E-2</c:v>
                </c:pt>
                <c:pt idx="21">
                  <c:v>3.3018867924528301E-2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8C3-459B-A82A-EFC70E8AA5CA}"/>
            </c:ext>
          </c:extLst>
        </c:ser>
        <c:ser>
          <c:idx val="0"/>
          <c:order val="4"/>
          <c:tx>
            <c:v>Indikaatori eesmärk: plaaniline &lt;5%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Aruandesse2016!$H$9:$H$30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C3-459B-A82A-EFC70E8AA5CA}"/>
            </c:ext>
          </c:extLst>
        </c:ser>
        <c:ser>
          <c:idx val="5"/>
          <c:order val="5"/>
          <c:tx>
            <c:v>Indikaatori eesmärk: erakorraline &lt;15%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Aruandesse2016!$I$9:$I$30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C3-459B-A82A-EFC70E8A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5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4.0000000000000008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8183784719217795"/>
          <c:h val="0.1140356797505574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Aruandesse2015!$F$3:$F$8</c:f>
              <c:strCache>
                <c:ptCount val="6"/>
                <c:pt idx="0">
                  <c:v>2015.a. pt %, kes on surnud 30 päeva jooksul peale  operatsiooni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80E-437E-9101-20473024D86F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80E-437E-9101-20473024D86F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80E-437E-9101-20473024D86F}"/>
              </c:ext>
            </c:extLst>
          </c:dPt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Aruandesse2015!$F$9:$F$30</c:f>
              <c:numCache>
                <c:formatCode>0%</c:formatCode>
                <c:ptCount val="22"/>
                <c:pt idx="0">
                  <c:v>2.2304832713754646E-2</c:v>
                </c:pt>
                <c:pt idx="1">
                  <c:v>3.7735849056603772E-2</c:v>
                </c:pt>
                <c:pt idx="2">
                  <c:v>0</c:v>
                </c:pt>
                <c:pt idx="3">
                  <c:v>2.8037383177570093E-2</c:v>
                </c:pt>
                <c:pt idx="4">
                  <c:v>2.8301886792452831E-2</c:v>
                </c:pt>
                <c:pt idx="5">
                  <c:v>1.4285714285714285E-2</c:v>
                </c:pt>
                <c:pt idx="6">
                  <c:v>7.1428571428571425E-2</c:v>
                </c:pt>
                <c:pt idx="7">
                  <c:v>0.25</c:v>
                </c:pt>
                <c:pt idx="8">
                  <c:v>3.0927835051546393E-2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0E-437E-9101-20473024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2"/>
              <c:pt idx="0">
                <c:v>3.6151802299607329E-2</c:v>
              </c:pt>
              <c:pt idx="1">
                <c:v>3.6151802299607329E-2</c:v>
              </c:pt>
              <c:pt idx="2">
                <c:v>3.6151802299607329E-2</c:v>
              </c:pt>
              <c:pt idx="3">
                <c:v>3.6151802299607329E-2</c:v>
              </c:pt>
              <c:pt idx="4">
                <c:v>3.6151802299607329E-2</c:v>
              </c:pt>
              <c:pt idx="5">
                <c:v>3.6151802299607329E-2</c:v>
              </c:pt>
              <c:pt idx="6">
                <c:v>3.6151802299607329E-2</c:v>
              </c:pt>
              <c:pt idx="7">
                <c:v>3.6151802299607329E-2</c:v>
              </c:pt>
              <c:pt idx="8">
                <c:v>3.6151802299607329E-2</c:v>
              </c:pt>
              <c:pt idx="9">
                <c:v>3.6151802299607329E-2</c:v>
              </c:pt>
              <c:pt idx="10">
                <c:v>3.6151802299607329E-2</c:v>
              </c:pt>
              <c:pt idx="11">
                <c:v>3.6151802299607329E-2</c:v>
              </c:pt>
              <c:pt idx="12">
                <c:v>3.6151802299607329E-2</c:v>
              </c:pt>
              <c:pt idx="13">
                <c:v>3.6151802299607329E-2</c:v>
              </c:pt>
              <c:pt idx="14">
                <c:v>3.6151802299607329E-2</c:v>
              </c:pt>
              <c:pt idx="15">
                <c:v>3.6151802299607329E-2</c:v>
              </c:pt>
              <c:pt idx="16">
                <c:v>3.6151802299607329E-2</c:v>
              </c:pt>
              <c:pt idx="17">
                <c:v>3.6151802299607329E-2</c:v>
              </c:pt>
              <c:pt idx="18">
                <c:v>3.6151802299607329E-2</c:v>
              </c:pt>
              <c:pt idx="19">
                <c:v>3.6151802299607329E-2</c:v>
              </c:pt>
              <c:pt idx="20">
                <c:v>3.6151802299607329E-2</c:v>
              </c:pt>
              <c:pt idx="21">
                <c:v>3.6151802299607329E-2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80E-437E-9101-20473024D86F}"/>
            </c:ext>
          </c:extLst>
        </c:ser>
        <c:ser>
          <c:idx val="0"/>
          <c:order val="2"/>
          <c:tx>
            <c:v>Indikaatori eesmärk: plaaniline &lt;5%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Aruandesse2015!$H$9:$H$30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0E-437E-9101-20473024D86F}"/>
            </c:ext>
          </c:extLst>
        </c:ser>
        <c:ser>
          <c:idx val="1"/>
          <c:order val="3"/>
          <c:tx>
            <c:v>Indikaatori eesmärk: erakorraline &lt;15%</c:v>
          </c:tx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Aruandesse2015!$I$9:$I$30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0E-437E-9101-20473024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26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2854226555013941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Aruandesse2015!$F$34</c:f>
              <c:strCache>
                <c:ptCount val="1"/>
                <c:pt idx="0">
                  <c:v>2015.a. pt %, kes on surnud 30 päeva jooksul peale  erakorralist operatsiooni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351-4CE1-8B24-0BD962C57DC3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351-4CE1-8B24-0BD962C57DC3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351-4CE1-8B24-0BD962C57DC3}"/>
              </c:ext>
            </c:extLst>
          </c:dPt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Aruandesse2015!$F$40:$F$61</c:f>
              <c:numCache>
                <c:formatCode>0%</c:formatCode>
                <c:ptCount val="22"/>
                <c:pt idx="0">
                  <c:v>0.13157894736842105</c:v>
                </c:pt>
                <c:pt idx="1">
                  <c:v>4.0268456375838924E-2</c:v>
                </c:pt>
                <c:pt idx="2">
                  <c:v>0</c:v>
                </c:pt>
                <c:pt idx="3">
                  <c:v>5.8823529411764705E-2</c:v>
                </c:pt>
                <c:pt idx="4">
                  <c:v>2.8846153846153848E-2</c:v>
                </c:pt>
                <c:pt idx="5">
                  <c:v>2.1276595744680851E-2</c:v>
                </c:pt>
                <c:pt idx="6">
                  <c:v>0</c:v>
                </c:pt>
                <c:pt idx="7">
                  <c:v>0.25</c:v>
                </c:pt>
                <c:pt idx="8">
                  <c:v>3.2258064516129031E-2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0.33333333333333331</c:v>
                </c:pt>
                <c:pt idx="20">
                  <c:v>0.5</c:v>
                </c:pt>
                <c:pt idx="21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51-4CE1-8B24-0BD962C5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5936"/>
        <c:axId val="25871649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Aruandesse2015!$G$40:$G$61</c:f>
              <c:numCache>
                <c:formatCode>0%</c:formatCode>
                <c:ptCount val="22"/>
                <c:pt idx="0">
                  <c:v>5.3521126760563378E-2</c:v>
                </c:pt>
                <c:pt idx="1">
                  <c:v>5.3521126760563378E-2</c:v>
                </c:pt>
                <c:pt idx="2">
                  <c:v>5.3521126760563378E-2</c:v>
                </c:pt>
                <c:pt idx="3">
                  <c:v>5.3521126760563378E-2</c:v>
                </c:pt>
                <c:pt idx="4">
                  <c:v>5.3521126760563378E-2</c:v>
                </c:pt>
                <c:pt idx="5">
                  <c:v>5.3521126760563378E-2</c:v>
                </c:pt>
                <c:pt idx="6">
                  <c:v>5.3521126760563378E-2</c:v>
                </c:pt>
                <c:pt idx="7">
                  <c:v>5.3521126760563378E-2</c:v>
                </c:pt>
                <c:pt idx="8">
                  <c:v>5.3521126760563378E-2</c:v>
                </c:pt>
                <c:pt idx="9">
                  <c:v>5.3521126760563378E-2</c:v>
                </c:pt>
                <c:pt idx="10">
                  <c:v>5.3521126760563378E-2</c:v>
                </c:pt>
                <c:pt idx="11">
                  <c:v>5.3521126760563378E-2</c:v>
                </c:pt>
                <c:pt idx="12">
                  <c:v>5.3521126760563378E-2</c:v>
                </c:pt>
                <c:pt idx="13">
                  <c:v>5.3521126760563378E-2</c:v>
                </c:pt>
                <c:pt idx="14">
                  <c:v>5.3521126760563378E-2</c:v>
                </c:pt>
                <c:pt idx="15">
                  <c:v>5.3521126760563378E-2</c:v>
                </c:pt>
                <c:pt idx="16">
                  <c:v>5.3521126760563378E-2</c:v>
                </c:pt>
                <c:pt idx="17">
                  <c:v>5.3521126760563378E-2</c:v>
                </c:pt>
                <c:pt idx="18">
                  <c:v>5.3521126760563378E-2</c:v>
                </c:pt>
                <c:pt idx="19">
                  <c:v>5.3521126760563378E-2</c:v>
                </c:pt>
                <c:pt idx="20">
                  <c:v>5.3521126760563378E-2</c:v>
                </c:pt>
                <c:pt idx="21">
                  <c:v>5.3521126760563378E-2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51-4CE1-8B24-0BD962C57DC3}"/>
            </c:ext>
          </c:extLst>
        </c:ser>
        <c:ser>
          <c:idx val="1"/>
          <c:order val="2"/>
          <c:tx>
            <c:v>Indikaatori eesmärk: erakorraline &lt;15%</c:v>
          </c:tx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Aruandesse2015!$H$40:$H$61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51-4CE1-8B24-0BD962C5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5936"/>
        <c:axId val="258716496"/>
      </c:lineChart>
      <c:catAx>
        <c:axId val="25871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6496"/>
        <c:crosses val="autoZero"/>
        <c:auto val="1"/>
        <c:lblAlgn val="ctr"/>
        <c:lblOffset val="100"/>
        <c:noMultiLvlLbl val="0"/>
      </c:catAx>
      <c:valAx>
        <c:axId val="258716496"/>
        <c:scaling>
          <c:orientation val="minMax"/>
          <c:max val="0.5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5936"/>
        <c:crosses val="autoZero"/>
        <c:crossBetween val="between"/>
        <c:majorUnit val="4.0000000000000008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4917718618506022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989431876571004E-2"/>
          <c:y val="0.12116194944181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Aruandesse2015!$F$64</c:f>
              <c:strCache>
                <c:ptCount val="1"/>
                <c:pt idx="0">
                  <c:v>2015.a. pt %, kes on surnud 30 päeva jooksul peale  korralist operatsiooni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63500"/>
            </a:sp3d>
          </c:spPr>
          <c:invertIfNegative val="0"/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63500"/>
              </a:sp3d>
            </c:spPr>
            <c:extLst>
              <c:ext xmlns:c16="http://schemas.microsoft.com/office/drawing/2014/chart" uri="{C3380CC4-5D6E-409C-BE32-E72D297353CC}">
                <c16:uniqueId val="{00000001-F773-4FDB-AC65-EE0EBD9EA294}"/>
              </c:ext>
            </c:extLst>
          </c:dPt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Aruandesse2015!$F$70:$F$91</c:f>
              <c:numCache>
                <c:formatCode>0%</c:formatCode>
                <c:ptCount val="22"/>
                <c:pt idx="0">
                  <c:v>0</c:v>
                </c:pt>
                <c:pt idx="1">
                  <c:v>4.3478260869565216E-2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1.1904761904761904E-2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3-4FDB-AC65-EE0EBD9E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466240"/>
        <c:axId val="2584668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Aruandesse2015!$G$70:$G$91</c:f>
              <c:numCache>
                <c:formatCode>0%</c:formatCode>
                <c:ptCount val="22"/>
                <c:pt idx="0">
                  <c:v>1.8518518518518517E-2</c:v>
                </c:pt>
                <c:pt idx="1">
                  <c:v>1.8518518518518517E-2</c:v>
                </c:pt>
                <c:pt idx="2">
                  <c:v>1.8518518518518517E-2</c:v>
                </c:pt>
                <c:pt idx="3">
                  <c:v>1.8518518518518517E-2</c:v>
                </c:pt>
                <c:pt idx="4">
                  <c:v>1.8518518518518517E-2</c:v>
                </c:pt>
                <c:pt idx="5">
                  <c:v>1.8518518518518517E-2</c:v>
                </c:pt>
                <c:pt idx="6">
                  <c:v>1.8518518518518517E-2</c:v>
                </c:pt>
                <c:pt idx="7">
                  <c:v>1.8518518518518517E-2</c:v>
                </c:pt>
                <c:pt idx="8">
                  <c:v>1.8518518518518517E-2</c:v>
                </c:pt>
                <c:pt idx="9">
                  <c:v>1.8518518518518517E-2</c:v>
                </c:pt>
                <c:pt idx="10">
                  <c:v>1.8518518518518517E-2</c:v>
                </c:pt>
                <c:pt idx="11">
                  <c:v>1.8518518518518517E-2</c:v>
                </c:pt>
                <c:pt idx="12">
                  <c:v>1.8518518518518517E-2</c:v>
                </c:pt>
                <c:pt idx="13">
                  <c:v>1.8518518518518517E-2</c:v>
                </c:pt>
                <c:pt idx="14">
                  <c:v>1.8518518518518517E-2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1.8518518518518517E-2</c:v>
                </c:pt>
                <c:pt idx="18">
                  <c:v>1.8518518518518517E-2</c:v>
                </c:pt>
                <c:pt idx="19">
                  <c:v>1.8518518518518517E-2</c:v>
                </c:pt>
                <c:pt idx="20">
                  <c:v>1.8518518518518517E-2</c:v>
                </c:pt>
                <c:pt idx="21">
                  <c:v>1.8518518518518517E-2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73-4FDB-AC65-EE0EBD9EA294}"/>
            </c:ext>
          </c:extLst>
        </c:ser>
        <c:ser>
          <c:idx val="1"/>
          <c:order val="2"/>
          <c:tx>
            <c:v>Indikaatori eesmärk: plaaniline &lt;5%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Aruandesse2015!$H$70:$H$91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73-4FDB-AC65-EE0EBD9E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6240"/>
        <c:axId val="258466800"/>
      </c:lineChart>
      <c:catAx>
        <c:axId val="2584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66800"/>
        <c:crosses val="autoZero"/>
        <c:auto val="1"/>
        <c:lblAlgn val="ctr"/>
        <c:lblOffset val="100"/>
        <c:noMultiLvlLbl val="0"/>
      </c:catAx>
      <c:valAx>
        <c:axId val="258466800"/>
        <c:scaling>
          <c:orientation val="minMax"/>
          <c:max val="8.0000000000000016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6624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4917718618506022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989431876571004E-2"/>
          <c:y val="0.12116194944181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Aruandesse2015!$F$95</c:f>
              <c:strCache>
                <c:ptCount val="1"/>
                <c:pt idx="0">
                  <c:v>2015.a. pt %, kes on surnud 30 päeva jooksul peale operatsiooni (raviarvel erakorraline või plaaniline märge puudub)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B3-458C-B9D3-3B5C5DCF556A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1B3-458C-B9D3-3B5C5DCF556A}"/>
              </c:ext>
            </c:extLst>
          </c:dPt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Aruandesse2015!$F$101:$F$122</c:f>
              <c:numCache>
                <c:formatCode>0%</c:formatCode>
                <c:ptCount val="22"/>
                <c:pt idx="0">
                  <c:v>4.329004329004329E-3</c:v>
                </c:pt>
                <c:pt idx="1">
                  <c:v>0</c:v>
                </c:pt>
                <c:pt idx="2">
                  <c:v>0</c:v>
                </c:pt>
                <c:pt idx="3">
                  <c:v>4.3103448275862068E-3</c:v>
                </c:pt>
                <c:pt idx="4">
                  <c:v>0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7.1428571428571425E-2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3-458C-B9D3-3B5C5DCF5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471840"/>
        <c:axId val="2584724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Aruandesse2015!$G$101:$G$122</c:f>
              <c:numCache>
                <c:formatCode>0%</c:formatCode>
                <c:ptCount val="22"/>
                <c:pt idx="0">
                  <c:v>8.130081300813009E-3</c:v>
                </c:pt>
                <c:pt idx="1">
                  <c:v>8.130081300813009E-3</c:v>
                </c:pt>
                <c:pt idx="2">
                  <c:v>8.130081300813009E-3</c:v>
                </c:pt>
                <c:pt idx="3">
                  <c:v>8.130081300813009E-3</c:v>
                </c:pt>
                <c:pt idx="4">
                  <c:v>8.130081300813009E-3</c:v>
                </c:pt>
                <c:pt idx="5">
                  <c:v>8.130081300813009E-3</c:v>
                </c:pt>
                <c:pt idx="6">
                  <c:v>8.130081300813009E-3</c:v>
                </c:pt>
                <c:pt idx="7">
                  <c:v>8.130081300813009E-3</c:v>
                </c:pt>
                <c:pt idx="8">
                  <c:v>8.130081300813009E-3</c:v>
                </c:pt>
                <c:pt idx="9">
                  <c:v>8.130081300813009E-3</c:v>
                </c:pt>
                <c:pt idx="10">
                  <c:v>8.130081300813009E-3</c:v>
                </c:pt>
                <c:pt idx="11">
                  <c:v>8.130081300813009E-3</c:v>
                </c:pt>
                <c:pt idx="12">
                  <c:v>8.130081300813009E-3</c:v>
                </c:pt>
                <c:pt idx="13">
                  <c:v>8.130081300813009E-3</c:v>
                </c:pt>
                <c:pt idx="14">
                  <c:v>8.130081300813009E-3</c:v>
                </c:pt>
                <c:pt idx="15">
                  <c:v>8.130081300813009E-3</c:v>
                </c:pt>
                <c:pt idx="16">
                  <c:v>8.130081300813009E-3</c:v>
                </c:pt>
                <c:pt idx="17">
                  <c:v>8.130081300813009E-3</c:v>
                </c:pt>
                <c:pt idx="18">
                  <c:v>8.130081300813009E-3</c:v>
                </c:pt>
                <c:pt idx="19">
                  <c:v>8.130081300813009E-3</c:v>
                </c:pt>
                <c:pt idx="20">
                  <c:v>8.130081300813009E-3</c:v>
                </c:pt>
                <c:pt idx="21">
                  <c:v>8.130081300813009E-3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B3-458C-B9D3-3B5C5DCF556A}"/>
            </c:ext>
          </c:extLst>
        </c:ser>
        <c:ser>
          <c:idx val="1"/>
          <c:order val="2"/>
          <c:tx>
            <c:v>Indikaatori eesmärk: plaaniline &lt;5%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Aruandesse2015!$H$101:$H$122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B3-458C-B9D3-3B5C5DCF556A}"/>
            </c:ext>
          </c:extLst>
        </c:ser>
        <c:ser>
          <c:idx val="0"/>
          <c:order val="3"/>
          <c:tx>
            <c:v>Indikaatori eesmärk: erakorraline &lt;15%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Aruandesse2015!$I$101:$I$122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B3-458C-B9D3-3B5C5DCF5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71840"/>
        <c:axId val="258472400"/>
      </c:lineChart>
      <c:catAx>
        <c:axId val="2584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72400"/>
        <c:crosses val="autoZero"/>
        <c:auto val="1"/>
        <c:lblAlgn val="ctr"/>
        <c:lblOffset val="100"/>
        <c:noMultiLvlLbl val="0"/>
      </c:catAx>
      <c:valAx>
        <c:axId val="258472400"/>
        <c:scaling>
          <c:orientation val="minMax"/>
          <c:max val="0.16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7184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4287089113860767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47626</xdr:rowOff>
    </xdr:from>
    <xdr:to>
      <xdr:col>7</xdr:col>
      <xdr:colOff>371475</xdr:colOff>
      <xdr:row>23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47626"/>
          <a:ext cx="4638674" cy="44291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1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Kolorektaalvähi indikaator 1: Kolorektaalvähi</a:t>
          </a:r>
          <a:r>
            <a:rPr lang="et-EE" sz="11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diagnoosiga opereeritud patsientide postoperatiivne 30 päeva suremus.</a:t>
          </a:r>
        </a:p>
        <a:p>
          <a:pPr algn="l"/>
          <a:endParaRPr lang="et-EE" sz="1100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Kolorektaalvähi diagnoosiga opereeritud patsientide postoperatiivne 30 päeva suremus.</a:t>
          </a:r>
        </a:p>
        <a:p>
          <a:pPr algn="l"/>
          <a:endParaRPr lang="et-EE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1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</a:t>
          </a:r>
          <a:r>
            <a:rPr lang="et-EE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t-EE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01.01-31.12.2017</a:t>
          </a:r>
        </a:p>
        <a:p>
          <a:pPr algn="l"/>
          <a:r>
            <a:rPr lang="et-EE" sz="11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n-US" u="sng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C18-C20</a:t>
          </a:r>
          <a:endParaRPr lang="et-EE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Operatsiooni kuupäev</a:t>
          </a:r>
          <a:r>
            <a:rPr lang="et-EE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r>
            <a:rPr lang="et-EE">
              <a:latin typeface="Times New Roman" panose="02020603050405020304" pitchFamily="18" charset="0"/>
              <a:cs typeface="Times New Roman" panose="02020603050405020304" pitchFamily="18" charset="0"/>
            </a:rPr>
            <a:t>Operatisooni koodid: JFB30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JFB3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43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44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46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47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JFB</a:t>
          </a:r>
          <a:r>
            <a:rPr lang="et-EE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0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63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64;</a:t>
          </a:r>
          <a:r>
            <a:rPr lang="et-EE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JFH00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JFH0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JFH</a:t>
          </a:r>
          <a:r>
            <a:rPr lang="et-EE">
              <a:latin typeface="Times New Roman" panose="02020603050405020304" pitchFamily="18" charset="0"/>
              <a:cs typeface="Times New Roman" panose="02020603050405020304" pitchFamily="18" charset="0"/>
            </a:rPr>
            <a:t>33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96;</a:t>
          </a:r>
          <a:r>
            <a:rPr lang="et-EE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JGB00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JGB0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31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96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97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t-EE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Vajaliku operatsiooni koodiga patsientide arv</a:t>
          </a:r>
          <a:r>
            <a:rPr lang="et-EE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Surma kuupäev</a:t>
          </a:r>
          <a:r>
            <a:rPr lang="et-EE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r>
            <a:rPr lang="en-US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30päeva </a:t>
          </a:r>
          <a:r>
            <a:rPr lang="et-E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(≤ 30 päeva operatsiooni</a:t>
          </a:r>
          <a:r>
            <a:rPr lang="et-E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kuupäevast</a:t>
          </a:r>
          <a:r>
            <a:rPr lang="et-E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 </a:t>
          </a:r>
          <a:r>
            <a:rPr lang="en-US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peale kasvaja algkolde eemaldamist surnud patsientide arv</a:t>
          </a:r>
          <a:r>
            <a:rPr lang="et-E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- </a:t>
          </a:r>
          <a:r>
            <a:rPr lang="et-EE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eeldame, </a:t>
          </a:r>
          <a:r>
            <a:rPr lang="et-EE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et operatsioon on sellepärast tehtud!</a:t>
          </a:r>
        </a:p>
        <a:p>
          <a:pPr algn="l"/>
          <a:r>
            <a:rPr lang="et-EE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Kui isikul on olnud mitu operatsiooni, siis arvesse võetakse tema aasta viimane operatsioon.</a:t>
          </a:r>
        </a:p>
        <a:p>
          <a:pPr algn="l"/>
          <a:endParaRPr lang="et-EE" sz="1100" b="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1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t-EE" sz="11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  <a:p>
          <a:pPr algn="l"/>
          <a:endParaRPr lang="et-EE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</xdr:row>
      <xdr:rowOff>142875</xdr:rowOff>
    </xdr:from>
    <xdr:to>
      <xdr:col>17</xdr:col>
      <xdr:colOff>361950</xdr:colOff>
      <xdr:row>23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CE8DB5-BB98-4F21-8AC4-1FA33B22C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3</xdr:row>
      <xdr:rowOff>9525</xdr:rowOff>
    </xdr:from>
    <xdr:to>
      <xdr:col>16</xdr:col>
      <xdr:colOff>57150</xdr:colOff>
      <xdr:row>29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F1882F-81EC-4330-B87F-FBE8CA35C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76200</xdr:rowOff>
    </xdr:from>
    <xdr:to>
      <xdr:col>16</xdr:col>
      <xdr:colOff>438150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34</xdr:row>
      <xdr:rowOff>66675</xdr:rowOff>
    </xdr:from>
    <xdr:to>
      <xdr:col>16</xdr:col>
      <xdr:colOff>428625</xdr:colOff>
      <xdr:row>60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64</xdr:row>
      <xdr:rowOff>47625</xdr:rowOff>
    </xdr:from>
    <xdr:to>
      <xdr:col>16</xdr:col>
      <xdr:colOff>485775</xdr:colOff>
      <xdr:row>90</xdr:row>
      <xdr:rowOff>152401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400050</xdr:colOff>
      <xdr:row>94</xdr:row>
      <xdr:rowOff>123825</xdr:rowOff>
    </xdr:from>
    <xdr:to>
      <xdr:col>16</xdr:col>
      <xdr:colOff>476250</xdr:colOff>
      <xdr:row>121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A25" sqref="A25"/>
    </sheetView>
  </sheetViews>
  <sheetFormatPr defaultRowHeight="15" x14ac:dyDescent="0.25"/>
  <sheetData>
    <row r="2" spans="9:10" x14ac:dyDescent="0.25">
      <c r="I2" s="4"/>
      <c r="J2" s="5"/>
    </row>
    <row r="3" spans="9:10" x14ac:dyDescent="0.25">
      <c r="I3" s="5"/>
      <c r="J3" s="5"/>
    </row>
    <row r="22" spans="1:7" ht="15" customHeight="1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16"/>
      <c r="B25" s="16"/>
      <c r="C25" s="16"/>
      <c r="D25" s="16"/>
      <c r="E25" s="16"/>
      <c r="F25" s="16"/>
      <c r="G25" s="16"/>
    </row>
    <row r="26" spans="1:7" x14ac:dyDescent="0.25">
      <c r="A26" s="16"/>
      <c r="B26" s="16"/>
      <c r="C26" s="16"/>
      <c r="D26" s="16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7"/>
      <c r="B28" s="1"/>
      <c r="C28" s="1"/>
      <c r="D28" s="1"/>
      <c r="E28" s="1"/>
      <c r="F28" s="1"/>
      <c r="G2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80" zoomScaleNormal="80" workbookViewId="0">
      <selection activeCell="F23" sqref="F23"/>
    </sheetView>
  </sheetViews>
  <sheetFormatPr defaultRowHeight="15" x14ac:dyDescent="0.25"/>
  <cols>
    <col min="4" max="4" width="19.42578125" customWidth="1"/>
    <col min="5" max="5" width="19.140625" customWidth="1"/>
    <col min="6" max="6" width="20.140625" customWidth="1"/>
    <col min="7" max="7" width="15.7109375" customWidth="1"/>
    <col min="13" max="13" width="24.5703125" customWidth="1"/>
    <col min="20" max="20" width="13.42578125" customWidth="1"/>
  </cols>
  <sheetData>
    <row r="1" spans="1:14" x14ac:dyDescent="0.25">
      <c r="A1" s="6" t="s">
        <v>0</v>
      </c>
    </row>
    <row r="3" spans="1:14" x14ac:dyDescent="0.25">
      <c r="A3" s="30" t="s">
        <v>1</v>
      </c>
      <c r="B3" s="30"/>
      <c r="C3" s="30" t="s">
        <v>2</v>
      </c>
      <c r="D3" s="35" t="s">
        <v>58</v>
      </c>
      <c r="E3" s="35" t="s">
        <v>63</v>
      </c>
      <c r="F3" s="35" t="s">
        <v>59</v>
      </c>
      <c r="G3" s="32" t="s">
        <v>46</v>
      </c>
    </row>
    <row r="4" spans="1:14" x14ac:dyDescent="0.25">
      <c r="A4" s="30"/>
      <c r="B4" s="30"/>
      <c r="C4" s="30"/>
      <c r="D4" s="30"/>
      <c r="E4" s="30"/>
      <c r="F4" s="30"/>
      <c r="G4" s="33"/>
    </row>
    <row r="5" spans="1:14" x14ac:dyDescent="0.25">
      <c r="A5" s="30"/>
      <c r="B5" s="30"/>
      <c r="C5" s="30"/>
      <c r="D5" s="30"/>
      <c r="E5" s="30"/>
      <c r="F5" s="30"/>
      <c r="G5" s="33"/>
    </row>
    <row r="6" spans="1:14" x14ac:dyDescent="0.25">
      <c r="A6" s="30"/>
      <c r="B6" s="30"/>
      <c r="C6" s="30"/>
      <c r="D6" s="30"/>
      <c r="E6" s="30"/>
      <c r="F6" s="30"/>
      <c r="G6" s="33"/>
    </row>
    <row r="7" spans="1:14" x14ac:dyDescent="0.25">
      <c r="A7" s="30"/>
      <c r="B7" s="30"/>
      <c r="C7" s="30"/>
      <c r="D7" s="30"/>
      <c r="E7" s="30"/>
      <c r="F7" s="30"/>
      <c r="G7" s="33"/>
    </row>
    <row r="8" spans="1:14" ht="26.25" customHeight="1" x14ac:dyDescent="0.25">
      <c r="A8" s="30"/>
      <c r="B8" s="30"/>
      <c r="C8" s="30"/>
      <c r="D8" s="30"/>
      <c r="E8" s="30"/>
      <c r="F8" s="30"/>
      <c r="G8" s="34"/>
      <c r="K8" s="23" t="s">
        <v>42</v>
      </c>
      <c r="L8" s="23" t="s">
        <v>43</v>
      </c>
      <c r="M8" s="23" t="s">
        <v>44</v>
      </c>
      <c r="N8" s="23" t="s">
        <v>45</v>
      </c>
    </row>
    <row r="9" spans="1:14" x14ac:dyDescent="0.25">
      <c r="A9" s="30" t="s">
        <v>3</v>
      </c>
      <c r="B9" s="30"/>
      <c r="C9" s="21" t="s">
        <v>47</v>
      </c>
      <c r="D9" s="7">
        <v>289</v>
      </c>
      <c r="E9">
        <v>8</v>
      </c>
      <c r="F9" s="9">
        <v>2.768166089965398E-2</v>
      </c>
      <c r="G9" s="19" t="str">
        <f>ROUND(K9*100,0)&amp;-ROUND(L9*100,0)&amp;"%"</f>
        <v>1-5%</v>
      </c>
      <c r="H9" s="14">
        <f>$F$23</f>
        <v>3.3333333333333333E-2</v>
      </c>
      <c r="I9" s="14">
        <v>0.05</v>
      </c>
      <c r="J9" s="14">
        <v>0.15</v>
      </c>
      <c r="K9" s="24">
        <v>1.4E-2</v>
      </c>
      <c r="L9" s="24">
        <v>5.3999999999999999E-2</v>
      </c>
      <c r="M9" s="24">
        <f>F9-K9</f>
        <v>1.368166089965398E-2</v>
      </c>
      <c r="N9" s="24">
        <f>L9-F9</f>
        <v>2.6318339100346019E-2</v>
      </c>
    </row>
    <row r="10" spans="1:14" x14ac:dyDescent="0.25">
      <c r="A10" s="30"/>
      <c r="B10" s="30"/>
      <c r="C10" s="22" t="s">
        <v>48</v>
      </c>
      <c r="D10" s="8">
        <v>195</v>
      </c>
      <c r="E10" s="18">
        <v>6</v>
      </c>
      <c r="F10" s="9">
        <v>3.0769230769230771E-2</v>
      </c>
      <c r="G10" s="19" t="str">
        <f t="shared" ref="G10:G23" si="0">ROUND(K10*100,0)&amp;-ROUND(L10*100,0)&amp;"%"</f>
        <v>1-7%</v>
      </c>
      <c r="H10" s="14">
        <f>$F$23</f>
        <v>3.3333333333333333E-2</v>
      </c>
      <c r="I10" s="14">
        <v>0.05</v>
      </c>
      <c r="J10" s="14">
        <v>0.15</v>
      </c>
      <c r="K10" s="24">
        <v>1.4E-2</v>
      </c>
      <c r="L10" s="24">
        <v>6.6000000000000003E-2</v>
      </c>
      <c r="M10" s="24">
        <f t="shared" ref="M10:M23" si="1">F10-K10</f>
        <v>1.6769230769230772E-2</v>
      </c>
      <c r="N10" s="24">
        <f t="shared" ref="N10:N23" si="2">L10-F10</f>
        <v>3.5230769230769232E-2</v>
      </c>
    </row>
    <row r="11" spans="1:14" x14ac:dyDescent="0.25">
      <c r="A11" s="30"/>
      <c r="B11" s="30"/>
      <c r="C11" s="12" t="s">
        <v>7</v>
      </c>
      <c r="D11" s="11">
        <v>484</v>
      </c>
      <c r="E11" s="11">
        <v>14</v>
      </c>
      <c r="F11" s="13">
        <v>2.8925619834710745E-2</v>
      </c>
      <c r="G11" s="20" t="str">
        <f t="shared" si="0"/>
        <v>2-5%</v>
      </c>
      <c r="H11" s="14">
        <f>$F$23</f>
        <v>3.3333333333333333E-2</v>
      </c>
      <c r="I11" s="14">
        <v>0.05</v>
      </c>
      <c r="J11" s="14">
        <v>0.15</v>
      </c>
      <c r="K11" s="24">
        <v>1.7000000000000001E-2</v>
      </c>
      <c r="L11" s="24">
        <v>4.8000000000000001E-2</v>
      </c>
      <c r="M11" s="24">
        <f t="shared" si="1"/>
        <v>1.1925619834710743E-2</v>
      </c>
      <c r="N11" s="24">
        <f t="shared" si="2"/>
        <v>1.9074380165289256E-2</v>
      </c>
    </row>
    <row r="12" spans="1:14" x14ac:dyDescent="0.25">
      <c r="A12" s="30" t="s">
        <v>8</v>
      </c>
      <c r="B12" s="30"/>
      <c r="C12" s="22" t="s">
        <v>49</v>
      </c>
      <c r="D12" s="7">
        <v>121</v>
      </c>
      <c r="E12" s="7">
        <v>5</v>
      </c>
      <c r="F12" s="9">
        <v>4.1322314049586778E-2</v>
      </c>
      <c r="G12" s="19" t="str">
        <f t="shared" si="0"/>
        <v>2-9%</v>
      </c>
      <c r="H12" s="14">
        <f>$F$23</f>
        <v>3.3333333333333333E-2</v>
      </c>
      <c r="I12" s="14">
        <v>0.05</v>
      </c>
      <c r="J12" s="14">
        <v>0.15</v>
      </c>
      <c r="K12" s="24">
        <v>1.7999999999999999E-2</v>
      </c>
      <c r="L12" s="24">
        <v>9.2999999999999999E-2</v>
      </c>
      <c r="M12" s="24">
        <f t="shared" si="1"/>
        <v>2.3322314049586779E-2</v>
      </c>
      <c r="N12" s="24">
        <f t="shared" si="2"/>
        <v>5.1677685950413221E-2</v>
      </c>
    </row>
    <row r="13" spans="1:14" x14ac:dyDescent="0.25">
      <c r="A13" s="30"/>
      <c r="B13" s="30"/>
      <c r="C13" s="22" t="s">
        <v>51</v>
      </c>
      <c r="D13" s="7">
        <v>63</v>
      </c>
      <c r="E13" s="7">
        <v>1</v>
      </c>
      <c r="F13" s="9">
        <v>1.5873015873015872E-2</v>
      </c>
      <c r="G13" s="19" t="str">
        <f t="shared" si="0"/>
        <v>0-9%</v>
      </c>
      <c r="H13" s="14"/>
      <c r="I13" s="14">
        <v>0.05</v>
      </c>
      <c r="J13" s="14">
        <v>0.15</v>
      </c>
      <c r="K13" s="24">
        <v>3.0000000000000001E-3</v>
      </c>
      <c r="L13" s="24">
        <v>8.5000000000000006E-2</v>
      </c>
      <c r="M13" s="24">
        <f t="shared" si="1"/>
        <v>1.2873015873015873E-2</v>
      </c>
      <c r="N13" s="24">
        <f t="shared" si="2"/>
        <v>6.9126984126984134E-2</v>
      </c>
    </row>
    <row r="14" spans="1:14" x14ac:dyDescent="0.25">
      <c r="A14" s="30"/>
      <c r="B14" s="30"/>
      <c r="C14" s="22" t="s">
        <v>50</v>
      </c>
      <c r="D14" s="7">
        <v>5</v>
      </c>
      <c r="E14" s="7">
        <v>3</v>
      </c>
      <c r="F14" s="9">
        <v>0.6</v>
      </c>
      <c r="G14" s="19" t="str">
        <f t="shared" si="0"/>
        <v>23-88%</v>
      </c>
      <c r="H14" s="14">
        <f t="shared" ref="H14:H22" si="3">$F$23</f>
        <v>3.3333333333333333E-2</v>
      </c>
      <c r="I14" s="14">
        <v>0.05</v>
      </c>
      <c r="J14" s="14">
        <v>0.15</v>
      </c>
      <c r="K14" s="24">
        <v>0.23100000000000001</v>
      </c>
      <c r="L14" s="24">
        <v>0.88200000000000001</v>
      </c>
      <c r="M14" s="24">
        <f t="shared" si="1"/>
        <v>0.36899999999999999</v>
      </c>
      <c r="N14" s="24">
        <f t="shared" si="2"/>
        <v>0.28200000000000003</v>
      </c>
    </row>
    <row r="15" spans="1:14" x14ac:dyDescent="0.25">
      <c r="A15" s="30"/>
      <c r="B15" s="30"/>
      <c r="C15" s="22" t="s">
        <v>52</v>
      </c>
      <c r="D15" s="7">
        <v>1</v>
      </c>
      <c r="E15" s="7">
        <v>0</v>
      </c>
      <c r="F15" s="9">
        <v>0</v>
      </c>
      <c r="G15" s="19" t="str">
        <f t="shared" si="0"/>
        <v>0-79%</v>
      </c>
      <c r="H15" s="14">
        <f t="shared" si="3"/>
        <v>3.3333333333333333E-2</v>
      </c>
      <c r="I15" s="14">
        <v>0.05</v>
      </c>
      <c r="J15" s="14">
        <v>0.15</v>
      </c>
      <c r="K15" s="24">
        <v>0</v>
      </c>
      <c r="L15" s="24">
        <v>0.79400000000000004</v>
      </c>
      <c r="M15" s="24">
        <f t="shared" si="1"/>
        <v>0</v>
      </c>
      <c r="N15" s="24">
        <f t="shared" si="2"/>
        <v>0.79400000000000004</v>
      </c>
    </row>
    <row r="16" spans="1:14" x14ac:dyDescent="0.25">
      <c r="A16" s="30"/>
      <c r="B16" s="30"/>
      <c r="C16" s="12" t="s">
        <v>13</v>
      </c>
      <c r="D16" s="11">
        <v>190</v>
      </c>
      <c r="E16" s="11">
        <v>9</v>
      </c>
      <c r="F16" s="13">
        <v>4.736842105263158E-2</v>
      </c>
      <c r="G16" s="20" t="str">
        <f t="shared" si="0"/>
        <v>3-9%</v>
      </c>
      <c r="H16" s="14">
        <f t="shared" si="3"/>
        <v>3.3333333333333333E-2</v>
      </c>
      <c r="I16" s="14">
        <v>0.05</v>
      </c>
      <c r="J16" s="14">
        <v>0.15</v>
      </c>
      <c r="K16" s="24">
        <v>2.5000000000000001E-2</v>
      </c>
      <c r="L16" s="24">
        <v>8.7999999999999995E-2</v>
      </c>
      <c r="M16" s="24">
        <f t="shared" si="1"/>
        <v>2.2368421052631579E-2</v>
      </c>
      <c r="N16" s="24">
        <f t="shared" si="2"/>
        <v>4.0631578947368414E-2</v>
      </c>
    </row>
    <row r="17" spans="1:20" x14ac:dyDescent="0.25">
      <c r="A17" s="30" t="s">
        <v>14</v>
      </c>
      <c r="B17" s="30"/>
      <c r="C17" s="22" t="s">
        <v>53</v>
      </c>
      <c r="D17" s="7">
        <v>1</v>
      </c>
      <c r="E17" s="7">
        <v>0</v>
      </c>
      <c r="F17" s="9">
        <v>0</v>
      </c>
      <c r="G17" s="19" t="str">
        <f t="shared" si="0"/>
        <v>0-79%</v>
      </c>
      <c r="H17" s="14">
        <f t="shared" si="3"/>
        <v>3.3333333333333333E-2</v>
      </c>
      <c r="I17" s="14">
        <v>0.05</v>
      </c>
      <c r="J17" s="14">
        <v>0.15</v>
      </c>
      <c r="K17" s="24">
        <v>0</v>
      </c>
      <c r="L17" s="24">
        <v>0.79400000000000004</v>
      </c>
      <c r="M17" s="24">
        <f t="shared" si="1"/>
        <v>0</v>
      </c>
      <c r="N17" s="24">
        <f t="shared" si="2"/>
        <v>0.79400000000000004</v>
      </c>
    </row>
    <row r="18" spans="1:20" x14ac:dyDescent="0.25">
      <c r="A18" s="30"/>
      <c r="B18" s="30"/>
      <c r="C18" s="22" t="s">
        <v>54</v>
      </c>
      <c r="D18" s="7">
        <v>7</v>
      </c>
      <c r="E18" s="7">
        <v>0</v>
      </c>
      <c r="F18" s="9">
        <v>0</v>
      </c>
      <c r="G18" s="19" t="str">
        <f t="shared" si="0"/>
        <v>0-35%</v>
      </c>
      <c r="H18" s="14">
        <f t="shared" si="3"/>
        <v>3.3333333333333333E-2</v>
      </c>
      <c r="I18" s="14">
        <v>0.05</v>
      </c>
      <c r="J18" s="14">
        <v>0.15</v>
      </c>
      <c r="K18" s="24">
        <v>0</v>
      </c>
      <c r="L18" s="24">
        <v>0.35399999999999998</v>
      </c>
      <c r="M18" s="24">
        <f t="shared" si="1"/>
        <v>0</v>
      </c>
      <c r="N18" s="24">
        <f t="shared" si="2"/>
        <v>0.35399999999999998</v>
      </c>
    </row>
    <row r="19" spans="1:20" x14ac:dyDescent="0.25">
      <c r="A19" s="30"/>
      <c r="B19" s="30"/>
      <c r="C19" s="22" t="s">
        <v>55</v>
      </c>
      <c r="D19" s="7">
        <v>2</v>
      </c>
      <c r="E19" s="7">
        <v>0</v>
      </c>
      <c r="F19" s="9">
        <v>0</v>
      </c>
      <c r="G19" s="19" t="str">
        <f t="shared" si="0"/>
        <v>0-66%</v>
      </c>
      <c r="H19" s="14">
        <f t="shared" si="3"/>
        <v>3.3333333333333333E-2</v>
      </c>
      <c r="I19" s="14">
        <v>0.05</v>
      </c>
      <c r="J19" s="14">
        <v>0.15</v>
      </c>
      <c r="K19" s="24">
        <v>0</v>
      </c>
      <c r="L19" s="24">
        <v>0.65800000000000003</v>
      </c>
      <c r="M19" s="24">
        <f t="shared" si="1"/>
        <v>0</v>
      </c>
      <c r="N19" s="24">
        <f t="shared" si="2"/>
        <v>0.65800000000000003</v>
      </c>
    </row>
    <row r="20" spans="1:20" x14ac:dyDescent="0.25">
      <c r="A20" s="30"/>
      <c r="B20" s="30"/>
      <c r="C20" s="22" t="s">
        <v>56</v>
      </c>
      <c r="D20" s="7">
        <v>4</v>
      </c>
      <c r="E20" s="7">
        <v>0</v>
      </c>
      <c r="F20" s="9">
        <v>0</v>
      </c>
      <c r="G20" s="19" t="str">
        <f t="shared" si="0"/>
        <v>0-66%</v>
      </c>
      <c r="H20" s="14">
        <f t="shared" si="3"/>
        <v>3.3333333333333333E-2</v>
      </c>
      <c r="I20" s="14">
        <v>0.05</v>
      </c>
      <c r="J20" s="14">
        <v>0.15</v>
      </c>
      <c r="K20" s="24">
        <v>0</v>
      </c>
      <c r="L20" s="24">
        <v>0.65800000000000003</v>
      </c>
      <c r="M20" s="24">
        <f t="shared" si="1"/>
        <v>0</v>
      </c>
      <c r="N20" s="24">
        <f t="shared" si="2"/>
        <v>0.65800000000000003</v>
      </c>
    </row>
    <row r="21" spans="1:20" x14ac:dyDescent="0.25">
      <c r="A21" s="30"/>
      <c r="B21" s="30"/>
      <c r="C21" s="22" t="s">
        <v>57</v>
      </c>
      <c r="D21" s="7">
        <v>2</v>
      </c>
      <c r="E21" s="7">
        <v>0</v>
      </c>
      <c r="F21" s="9">
        <v>0</v>
      </c>
      <c r="G21" s="19" t="str">
        <f t="shared" si="0"/>
        <v>0-66%</v>
      </c>
      <c r="H21" s="14">
        <f t="shared" si="3"/>
        <v>3.3333333333333333E-2</v>
      </c>
      <c r="I21" s="14">
        <v>0.05</v>
      </c>
      <c r="J21" s="14">
        <v>0.15</v>
      </c>
      <c r="K21" s="24">
        <v>0</v>
      </c>
      <c r="L21" s="24">
        <v>0.65800000000000003</v>
      </c>
      <c r="M21" s="24">
        <f t="shared" si="1"/>
        <v>0</v>
      </c>
      <c r="N21" s="24">
        <f t="shared" si="2"/>
        <v>0.65800000000000003</v>
      </c>
    </row>
    <row r="22" spans="1:20" x14ac:dyDescent="0.25">
      <c r="A22" s="30"/>
      <c r="B22" s="30"/>
      <c r="C22" s="12" t="s">
        <v>27</v>
      </c>
      <c r="D22" s="11">
        <v>16</v>
      </c>
      <c r="E22" s="11">
        <v>0</v>
      </c>
      <c r="F22" s="13">
        <v>0</v>
      </c>
      <c r="G22" s="20" t="str">
        <f t="shared" si="0"/>
        <v>0-19%</v>
      </c>
      <c r="H22" s="14">
        <f t="shared" si="3"/>
        <v>3.3333333333333333E-2</v>
      </c>
      <c r="I22" s="14">
        <v>0.05</v>
      </c>
      <c r="J22" s="14">
        <v>0.15</v>
      </c>
      <c r="K22" s="24">
        <v>0</v>
      </c>
      <c r="L22" s="24">
        <v>0.19400000000000001</v>
      </c>
      <c r="M22" s="24">
        <f t="shared" si="1"/>
        <v>0</v>
      </c>
      <c r="N22" s="24">
        <f t="shared" si="2"/>
        <v>0.19400000000000001</v>
      </c>
    </row>
    <row r="23" spans="1:20" x14ac:dyDescent="0.25">
      <c r="A23" s="31" t="s">
        <v>28</v>
      </c>
      <c r="B23" s="31"/>
      <c r="C23" s="7"/>
      <c r="D23" s="11">
        <v>690</v>
      </c>
      <c r="E23" s="11">
        <v>23</v>
      </c>
      <c r="F23" s="13">
        <v>3.3333333333333333E-2</v>
      </c>
      <c r="G23" s="20" t="str">
        <f t="shared" si="0"/>
        <v>2-5%</v>
      </c>
      <c r="K23" s="24">
        <v>2.1999999999999999E-2</v>
      </c>
      <c r="L23" s="24">
        <v>0.05</v>
      </c>
      <c r="M23" s="24">
        <f t="shared" si="1"/>
        <v>1.1333333333333334E-2</v>
      </c>
      <c r="N23" s="24">
        <f t="shared" si="2"/>
        <v>1.666666666666667E-2</v>
      </c>
    </row>
    <row r="27" spans="1:20" x14ac:dyDescent="0.25">
      <c r="T27" s="2"/>
    </row>
    <row r="28" spans="1:20" x14ac:dyDescent="0.25">
      <c r="P28" s="2"/>
    </row>
    <row r="32" spans="1:20" x14ac:dyDescent="0.25">
      <c r="I32" s="14"/>
    </row>
    <row r="33" spans="9:16" x14ac:dyDescent="0.25">
      <c r="I33" s="14"/>
    </row>
    <row r="34" spans="9:16" x14ac:dyDescent="0.25">
      <c r="I34" s="14"/>
    </row>
    <row r="35" spans="9:16" x14ac:dyDescent="0.25">
      <c r="I35" s="14"/>
    </row>
    <row r="36" spans="9:16" x14ac:dyDescent="0.25">
      <c r="I36" s="14"/>
    </row>
    <row r="37" spans="9:16" x14ac:dyDescent="0.25">
      <c r="I37" s="14"/>
    </row>
    <row r="38" spans="9:16" x14ac:dyDescent="0.25">
      <c r="I38" s="14"/>
    </row>
    <row r="39" spans="9:16" x14ac:dyDescent="0.25">
      <c r="I39" s="14"/>
    </row>
    <row r="40" spans="9:16" x14ac:dyDescent="0.25">
      <c r="I40" s="14"/>
      <c r="P40" s="3"/>
    </row>
    <row r="41" spans="9:16" x14ac:dyDescent="0.25">
      <c r="I41" s="14"/>
    </row>
    <row r="42" spans="9:16" x14ac:dyDescent="0.25">
      <c r="I42" s="14"/>
    </row>
    <row r="43" spans="9:16" x14ac:dyDescent="0.25">
      <c r="I43" s="14"/>
    </row>
    <row r="44" spans="9:16" x14ac:dyDescent="0.25">
      <c r="I44" s="14"/>
    </row>
    <row r="45" spans="9:16" x14ac:dyDescent="0.25">
      <c r="I45" s="14"/>
    </row>
    <row r="46" spans="9:16" x14ac:dyDescent="0.25">
      <c r="I46" s="14"/>
    </row>
    <row r="47" spans="9:16" x14ac:dyDescent="0.25">
      <c r="I47" s="14"/>
    </row>
    <row r="48" spans="9:16" x14ac:dyDescent="0.25">
      <c r="I48" s="14"/>
      <c r="P48" s="2"/>
    </row>
    <row r="49" spans="9:9" x14ac:dyDescent="0.25">
      <c r="I49" s="14"/>
    </row>
    <row r="50" spans="9:9" x14ac:dyDescent="0.25">
      <c r="I50" s="14"/>
    </row>
    <row r="51" spans="9:9" x14ac:dyDescent="0.25">
      <c r="I51" s="14"/>
    </row>
    <row r="52" spans="9:9" x14ac:dyDescent="0.25">
      <c r="I52" s="14"/>
    </row>
    <row r="53" spans="9:9" x14ac:dyDescent="0.25">
      <c r="I53" s="14"/>
    </row>
  </sheetData>
  <mergeCells count="10">
    <mergeCell ref="A17:B22"/>
    <mergeCell ref="A23:B23"/>
    <mergeCell ref="A3:B8"/>
    <mergeCell ref="C3:C8"/>
    <mergeCell ref="G3:G8"/>
    <mergeCell ref="D3:D8"/>
    <mergeCell ref="E3:E8"/>
    <mergeCell ref="F3:F8"/>
    <mergeCell ref="A9:B11"/>
    <mergeCell ref="A12:B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0" workbookViewId="0">
      <selection activeCell="G30" sqref="G30"/>
    </sheetView>
  </sheetViews>
  <sheetFormatPr defaultRowHeight="15" x14ac:dyDescent="0.25"/>
  <cols>
    <col min="4" max="4" width="19.42578125" customWidth="1"/>
    <col min="5" max="5" width="23" customWidth="1"/>
    <col min="6" max="6" width="21.28515625" customWidth="1"/>
    <col min="12" max="12" width="24.5703125" customWidth="1"/>
    <col min="19" max="19" width="13.42578125" customWidth="1"/>
  </cols>
  <sheetData>
    <row r="1" spans="1:9" x14ac:dyDescent="0.25">
      <c r="A1" s="6" t="s">
        <v>0</v>
      </c>
    </row>
    <row r="3" spans="1:9" x14ac:dyDescent="0.25">
      <c r="A3" s="30" t="s">
        <v>1</v>
      </c>
      <c r="B3" s="30"/>
      <c r="C3" s="30" t="s">
        <v>2</v>
      </c>
      <c r="D3" s="35" t="s">
        <v>62</v>
      </c>
      <c r="E3" s="35" t="s">
        <v>61</v>
      </c>
      <c r="F3" s="35" t="s">
        <v>60</v>
      </c>
    </row>
    <row r="4" spans="1:9" x14ac:dyDescent="0.25">
      <c r="A4" s="30"/>
      <c r="B4" s="30"/>
      <c r="C4" s="30"/>
      <c r="D4" s="30"/>
      <c r="E4" s="30"/>
      <c r="F4" s="30"/>
    </row>
    <row r="5" spans="1:9" x14ac:dyDescent="0.25">
      <c r="A5" s="30"/>
      <c r="B5" s="30"/>
      <c r="C5" s="30"/>
      <c r="D5" s="30"/>
      <c r="E5" s="30"/>
      <c r="F5" s="30"/>
    </row>
    <row r="6" spans="1:9" x14ac:dyDescent="0.25">
      <c r="A6" s="30"/>
      <c r="B6" s="30"/>
      <c r="C6" s="30"/>
      <c r="D6" s="30"/>
      <c r="E6" s="30"/>
      <c r="F6" s="30"/>
    </row>
    <row r="7" spans="1:9" x14ac:dyDescent="0.25">
      <c r="A7" s="30"/>
      <c r="B7" s="30"/>
      <c r="C7" s="30"/>
      <c r="D7" s="30"/>
      <c r="E7" s="30"/>
      <c r="F7" s="30"/>
    </row>
    <row r="8" spans="1:9" x14ac:dyDescent="0.25">
      <c r="A8" s="30"/>
      <c r="B8" s="30"/>
      <c r="C8" s="30"/>
      <c r="D8" s="30"/>
      <c r="E8" s="30"/>
      <c r="F8" s="30"/>
    </row>
    <row r="9" spans="1:9" x14ac:dyDescent="0.25">
      <c r="A9" s="30" t="s">
        <v>3</v>
      </c>
      <c r="B9" s="30"/>
      <c r="C9" s="7" t="s">
        <v>4</v>
      </c>
      <c r="D9" s="7">
        <v>289</v>
      </c>
      <c r="E9">
        <v>3</v>
      </c>
      <c r="F9" s="9">
        <f>E9/D9</f>
        <v>1.0380622837370242E-2</v>
      </c>
      <c r="G9" s="14">
        <f t="shared" ref="G9:G30" si="0">$F$31</f>
        <v>2.6438569206842923E-2</v>
      </c>
      <c r="H9" s="14">
        <v>0.05</v>
      </c>
      <c r="I9" s="14">
        <v>0.15</v>
      </c>
    </row>
    <row r="10" spans="1:9" x14ac:dyDescent="0.25">
      <c r="A10" s="30"/>
      <c r="B10" s="30"/>
      <c r="C10" s="7" t="s">
        <v>5</v>
      </c>
      <c r="D10" s="8">
        <v>157</v>
      </c>
      <c r="E10" s="18">
        <v>8</v>
      </c>
      <c r="F10" s="9">
        <f>E10/D10</f>
        <v>5.0955414012738856E-2</v>
      </c>
      <c r="G10" s="14">
        <f t="shared" si="0"/>
        <v>2.6438569206842923E-2</v>
      </c>
      <c r="H10" s="14">
        <v>0.05</v>
      </c>
      <c r="I10" s="14">
        <v>0.15</v>
      </c>
    </row>
    <row r="11" spans="1:9" x14ac:dyDescent="0.25">
      <c r="A11" s="30"/>
      <c r="B11" s="30"/>
      <c r="C11" s="7" t="s">
        <v>6</v>
      </c>
      <c r="D11" s="7">
        <v>0</v>
      </c>
      <c r="E11" s="7">
        <v>0</v>
      </c>
      <c r="F11" s="9">
        <v>0</v>
      </c>
      <c r="G11" s="14">
        <f t="shared" si="0"/>
        <v>2.6438569206842923E-2</v>
      </c>
      <c r="H11" s="14">
        <v>0.05</v>
      </c>
      <c r="I11" s="14">
        <v>0.15</v>
      </c>
    </row>
    <row r="12" spans="1:9" x14ac:dyDescent="0.25">
      <c r="A12" s="30"/>
      <c r="B12" s="30"/>
      <c r="C12" s="10" t="s">
        <v>7</v>
      </c>
      <c r="D12" s="11">
        <f>SUM(D9:D11)</f>
        <v>446</v>
      </c>
      <c r="E12" s="11">
        <f>SUM(E9:E11)</f>
        <v>11</v>
      </c>
      <c r="F12" s="13">
        <f t="shared" ref="F12:F17" si="1">E12/D12</f>
        <v>2.4663677130044841E-2</v>
      </c>
      <c r="G12" s="14">
        <f t="shared" si="0"/>
        <v>2.6438569206842923E-2</v>
      </c>
      <c r="H12" s="14">
        <v>0.05</v>
      </c>
      <c r="I12" s="14">
        <v>0.15</v>
      </c>
    </row>
    <row r="13" spans="1:9" x14ac:dyDescent="0.25">
      <c r="A13" s="30" t="s">
        <v>8</v>
      </c>
      <c r="B13" s="30"/>
      <c r="C13" s="7" t="s">
        <v>9</v>
      </c>
      <c r="D13" s="7">
        <v>96</v>
      </c>
      <c r="E13" s="7">
        <v>3</v>
      </c>
      <c r="F13" s="9">
        <f t="shared" si="1"/>
        <v>3.125E-2</v>
      </c>
      <c r="G13" s="14">
        <f t="shared" si="0"/>
        <v>2.6438569206842923E-2</v>
      </c>
      <c r="H13" s="14">
        <v>0.05</v>
      </c>
      <c r="I13" s="14">
        <v>0.15</v>
      </c>
    </row>
    <row r="14" spans="1:9" x14ac:dyDescent="0.25">
      <c r="A14" s="30"/>
      <c r="B14" s="30"/>
      <c r="C14" s="7" t="s">
        <v>10</v>
      </c>
      <c r="D14" s="7">
        <v>75</v>
      </c>
      <c r="E14" s="7">
        <v>2</v>
      </c>
      <c r="F14" s="9">
        <f t="shared" si="1"/>
        <v>2.6666666666666668E-2</v>
      </c>
      <c r="G14" s="14">
        <f t="shared" si="0"/>
        <v>2.6438569206842923E-2</v>
      </c>
      <c r="H14" s="14">
        <v>0.05</v>
      </c>
      <c r="I14" s="14">
        <v>0.15</v>
      </c>
    </row>
    <row r="15" spans="1:9" x14ac:dyDescent="0.25">
      <c r="A15" s="30"/>
      <c r="B15" s="30"/>
      <c r="C15" s="7" t="s">
        <v>11</v>
      </c>
      <c r="D15" s="7">
        <v>7</v>
      </c>
      <c r="E15" s="7">
        <v>0</v>
      </c>
      <c r="F15" s="9">
        <f t="shared" si="1"/>
        <v>0</v>
      </c>
      <c r="G15" s="14">
        <f t="shared" si="0"/>
        <v>2.6438569206842923E-2</v>
      </c>
      <c r="H15" s="14">
        <v>0.05</v>
      </c>
      <c r="I15" s="14">
        <v>0.15</v>
      </c>
    </row>
    <row r="16" spans="1:9" x14ac:dyDescent="0.25">
      <c r="A16" s="30"/>
      <c r="B16" s="30"/>
      <c r="C16" s="7" t="s">
        <v>12</v>
      </c>
      <c r="D16" s="7">
        <v>6</v>
      </c>
      <c r="E16" s="7">
        <v>1</v>
      </c>
      <c r="F16" s="9">
        <f t="shared" si="1"/>
        <v>0.16666666666666666</v>
      </c>
      <c r="G16" s="14">
        <f t="shared" si="0"/>
        <v>2.6438569206842923E-2</v>
      </c>
      <c r="H16" s="14">
        <v>0.05</v>
      </c>
      <c r="I16" s="14">
        <v>0.15</v>
      </c>
    </row>
    <row r="17" spans="1:9" x14ac:dyDescent="0.25">
      <c r="A17" s="30"/>
      <c r="B17" s="30"/>
      <c r="C17" s="10" t="s">
        <v>13</v>
      </c>
      <c r="D17" s="11">
        <f>SUM(D13:D16)</f>
        <v>184</v>
      </c>
      <c r="E17" s="11">
        <f>SUM(E13:E16)</f>
        <v>6</v>
      </c>
      <c r="F17" s="13">
        <f t="shared" si="1"/>
        <v>3.2608695652173912E-2</v>
      </c>
      <c r="G17" s="14">
        <f t="shared" si="0"/>
        <v>2.6438569206842923E-2</v>
      </c>
      <c r="H17" s="14">
        <v>0.05</v>
      </c>
      <c r="I17" s="14">
        <v>0.15</v>
      </c>
    </row>
    <row r="18" spans="1:9" x14ac:dyDescent="0.25">
      <c r="A18" s="30" t="s">
        <v>14</v>
      </c>
      <c r="B18" s="30"/>
      <c r="C18" s="7" t="s">
        <v>15</v>
      </c>
      <c r="D18" s="7">
        <v>0</v>
      </c>
      <c r="E18" s="7">
        <v>0</v>
      </c>
      <c r="F18" s="9">
        <v>0</v>
      </c>
      <c r="G18" s="14">
        <f t="shared" si="0"/>
        <v>2.6438569206842923E-2</v>
      </c>
      <c r="H18" s="14">
        <v>0.05</v>
      </c>
      <c r="I18" s="14">
        <v>0.15</v>
      </c>
    </row>
    <row r="19" spans="1:9" x14ac:dyDescent="0.25">
      <c r="A19" s="30"/>
      <c r="B19" s="30"/>
      <c r="C19" s="7" t="s">
        <v>16</v>
      </c>
      <c r="D19" s="7">
        <v>0</v>
      </c>
      <c r="E19" s="7">
        <v>0</v>
      </c>
      <c r="F19" s="9">
        <v>0</v>
      </c>
      <c r="G19" s="14">
        <f t="shared" si="0"/>
        <v>2.6438569206842923E-2</v>
      </c>
      <c r="H19" s="14">
        <v>0.05</v>
      </c>
      <c r="I19" s="14">
        <v>0.15</v>
      </c>
    </row>
    <row r="20" spans="1:9" x14ac:dyDescent="0.25">
      <c r="A20" s="30"/>
      <c r="B20" s="30"/>
      <c r="C20" s="7" t="s">
        <v>17</v>
      </c>
      <c r="D20" s="7">
        <v>0</v>
      </c>
      <c r="E20" s="7">
        <v>0</v>
      </c>
      <c r="F20" s="9">
        <v>0</v>
      </c>
      <c r="G20" s="14">
        <f t="shared" si="0"/>
        <v>2.6438569206842923E-2</v>
      </c>
      <c r="H20" s="14">
        <v>0.05</v>
      </c>
      <c r="I20" s="14">
        <v>0.15</v>
      </c>
    </row>
    <row r="21" spans="1:9" x14ac:dyDescent="0.25">
      <c r="A21" s="30"/>
      <c r="B21" s="30"/>
      <c r="C21" s="7" t="s">
        <v>18</v>
      </c>
      <c r="D21" s="7">
        <v>0</v>
      </c>
      <c r="E21" s="7">
        <v>0</v>
      </c>
      <c r="F21" s="9">
        <v>0</v>
      </c>
      <c r="G21" s="14">
        <f t="shared" si="0"/>
        <v>2.6438569206842923E-2</v>
      </c>
      <c r="H21" s="14">
        <v>0.05</v>
      </c>
      <c r="I21" s="14">
        <v>0.15</v>
      </c>
    </row>
    <row r="22" spans="1:9" x14ac:dyDescent="0.25">
      <c r="A22" s="30"/>
      <c r="B22" s="30"/>
      <c r="C22" s="7" t="s">
        <v>19</v>
      </c>
      <c r="D22" s="7">
        <v>6</v>
      </c>
      <c r="E22" s="7">
        <v>0</v>
      </c>
      <c r="F22" s="9">
        <f>E22/D22</f>
        <v>0</v>
      </c>
      <c r="G22" s="14">
        <f t="shared" si="0"/>
        <v>2.6438569206842923E-2</v>
      </c>
      <c r="H22" s="14">
        <v>0.05</v>
      </c>
      <c r="I22" s="14">
        <v>0.15</v>
      </c>
    </row>
    <row r="23" spans="1:9" x14ac:dyDescent="0.25">
      <c r="A23" s="30"/>
      <c r="B23" s="30"/>
      <c r="C23" s="7" t="s">
        <v>20</v>
      </c>
      <c r="D23" s="7">
        <v>0</v>
      </c>
      <c r="E23" s="7">
        <v>0</v>
      </c>
      <c r="F23" s="9">
        <v>0</v>
      </c>
      <c r="G23" s="14">
        <f t="shared" si="0"/>
        <v>2.6438569206842923E-2</v>
      </c>
      <c r="H23" s="14">
        <v>0.05</v>
      </c>
      <c r="I23" s="14">
        <v>0.15</v>
      </c>
    </row>
    <row r="24" spans="1:9" x14ac:dyDescent="0.25">
      <c r="A24" s="30"/>
      <c r="B24" s="30"/>
      <c r="C24" s="7" t="s">
        <v>21</v>
      </c>
      <c r="D24" s="7">
        <v>0</v>
      </c>
      <c r="E24" s="7">
        <v>0</v>
      </c>
      <c r="F24" s="9">
        <v>0</v>
      </c>
      <c r="G24" s="14">
        <f t="shared" si="0"/>
        <v>2.6438569206842923E-2</v>
      </c>
      <c r="H24" s="14">
        <v>0.05</v>
      </c>
      <c r="I24" s="14">
        <v>0.15</v>
      </c>
    </row>
    <row r="25" spans="1:9" x14ac:dyDescent="0.25">
      <c r="A25" s="30"/>
      <c r="B25" s="30"/>
      <c r="C25" s="7" t="s">
        <v>22</v>
      </c>
      <c r="D25" s="7">
        <v>0</v>
      </c>
      <c r="E25" s="7">
        <v>0</v>
      </c>
      <c r="F25" s="9">
        <v>0</v>
      </c>
      <c r="G25" s="14">
        <f t="shared" si="0"/>
        <v>2.6438569206842923E-2</v>
      </c>
      <c r="H25" s="14">
        <v>0.05</v>
      </c>
      <c r="I25" s="14">
        <v>0.15</v>
      </c>
    </row>
    <row r="26" spans="1:9" x14ac:dyDescent="0.25">
      <c r="A26" s="30"/>
      <c r="B26" s="30"/>
      <c r="C26" s="7" t="s">
        <v>41</v>
      </c>
      <c r="D26" s="7">
        <v>2</v>
      </c>
      <c r="E26" s="7">
        <v>0</v>
      </c>
      <c r="F26" s="9">
        <f t="shared" ref="F26:F29" si="2">E26/D26</f>
        <v>0</v>
      </c>
      <c r="G26" s="14">
        <f t="shared" si="0"/>
        <v>2.6438569206842923E-2</v>
      </c>
      <c r="H26" s="14">
        <v>0.05</v>
      </c>
      <c r="I26" s="14">
        <v>0.15</v>
      </c>
    </row>
    <row r="27" spans="1:9" x14ac:dyDescent="0.25">
      <c r="A27" s="30"/>
      <c r="B27" s="30"/>
      <c r="C27" s="7" t="s">
        <v>24</v>
      </c>
      <c r="D27" s="7">
        <v>0</v>
      </c>
      <c r="E27" s="7">
        <v>0</v>
      </c>
      <c r="F27" s="9">
        <v>0</v>
      </c>
      <c r="G27" s="14">
        <f t="shared" si="0"/>
        <v>2.6438569206842923E-2</v>
      </c>
      <c r="H27" s="14">
        <v>0.05</v>
      </c>
      <c r="I27" s="14">
        <v>0.15</v>
      </c>
    </row>
    <row r="28" spans="1:9" x14ac:dyDescent="0.25">
      <c r="A28" s="30"/>
      <c r="B28" s="30"/>
      <c r="C28" s="7" t="s">
        <v>25</v>
      </c>
      <c r="D28" s="7">
        <v>2</v>
      </c>
      <c r="E28" s="7">
        <v>0</v>
      </c>
      <c r="F28" s="9">
        <f t="shared" si="2"/>
        <v>0</v>
      </c>
      <c r="G28" s="14">
        <f t="shared" si="0"/>
        <v>2.6438569206842923E-2</v>
      </c>
      <c r="H28" s="14">
        <v>0.05</v>
      </c>
      <c r="I28" s="14">
        <v>0.15</v>
      </c>
    </row>
    <row r="29" spans="1:9" x14ac:dyDescent="0.25">
      <c r="A29" s="30"/>
      <c r="B29" s="30"/>
      <c r="C29" s="7" t="s">
        <v>26</v>
      </c>
      <c r="D29" s="7">
        <v>3</v>
      </c>
      <c r="E29" s="7">
        <v>0</v>
      </c>
      <c r="F29" s="9">
        <f t="shared" si="2"/>
        <v>0</v>
      </c>
      <c r="G29" s="14">
        <f t="shared" si="0"/>
        <v>2.6438569206842923E-2</v>
      </c>
      <c r="H29" s="14">
        <v>0.05</v>
      </c>
      <c r="I29" s="14">
        <v>0.15</v>
      </c>
    </row>
    <row r="30" spans="1:9" x14ac:dyDescent="0.25">
      <c r="A30" s="30"/>
      <c r="B30" s="30"/>
      <c r="C30" s="10" t="s">
        <v>27</v>
      </c>
      <c r="D30" s="11">
        <f>SUM(D18:D29)</f>
        <v>13</v>
      </c>
      <c r="E30" s="11">
        <f>SUM(E18:E29)</f>
        <v>0</v>
      </c>
      <c r="F30" s="13">
        <f>E30/D30</f>
        <v>0</v>
      </c>
      <c r="G30" s="14">
        <f t="shared" si="0"/>
        <v>2.6438569206842923E-2</v>
      </c>
      <c r="H30" s="14">
        <v>0.05</v>
      </c>
      <c r="I30" s="14">
        <v>0.15</v>
      </c>
    </row>
    <row r="31" spans="1:9" x14ac:dyDescent="0.25">
      <c r="A31" s="31" t="s">
        <v>28</v>
      </c>
      <c r="B31" s="31"/>
      <c r="C31" s="7"/>
      <c r="D31" s="11">
        <f>SUM(D12,D17,D30)</f>
        <v>643</v>
      </c>
      <c r="E31" s="11">
        <f>SUM(E12,E17,E30)</f>
        <v>17</v>
      </c>
      <c r="F31" s="13">
        <f>E31/D31</f>
        <v>2.6438569206842923E-2</v>
      </c>
    </row>
    <row r="33" spans="2:8" x14ac:dyDescent="0.25">
      <c r="C33" s="25"/>
      <c r="D33" s="37"/>
      <c r="E33" s="37"/>
      <c r="F33" s="37"/>
      <c r="G33" s="37"/>
      <c r="H33" s="37"/>
    </row>
    <row r="34" spans="2:8" x14ac:dyDescent="0.25">
      <c r="C34" s="25" t="s">
        <v>47</v>
      </c>
      <c r="D34" s="25">
        <v>289</v>
      </c>
      <c r="E34" s="25">
        <v>3</v>
      </c>
      <c r="F34" s="26">
        <f>E34/D34</f>
        <v>1.0380622837370242E-2</v>
      </c>
      <c r="G34" s="14">
        <f>$F$31</f>
        <v>2.6438569206842923E-2</v>
      </c>
      <c r="H34" s="37"/>
    </row>
    <row r="35" spans="2:8" x14ac:dyDescent="0.25">
      <c r="C35" s="25" t="s">
        <v>48</v>
      </c>
      <c r="D35" s="27">
        <v>157</v>
      </c>
      <c r="E35" s="25">
        <v>8</v>
      </c>
      <c r="F35" s="26">
        <f>E35/D35</f>
        <v>5.0955414012738856E-2</v>
      </c>
      <c r="G35" s="14">
        <f t="shared" ref="G35:G37" si="3">$F$31</f>
        <v>2.6438569206842923E-2</v>
      </c>
      <c r="H35" s="37"/>
    </row>
    <row r="36" spans="2:8" x14ac:dyDescent="0.25">
      <c r="C36" s="25" t="s">
        <v>49</v>
      </c>
      <c r="D36" s="25">
        <v>96</v>
      </c>
      <c r="E36" s="25">
        <v>3</v>
      </c>
      <c r="F36" s="26">
        <f t="shared" ref="F36:F37" si="4">E36/D36</f>
        <v>3.125E-2</v>
      </c>
      <c r="G36" s="14">
        <f t="shared" si="3"/>
        <v>2.6438569206842923E-2</v>
      </c>
      <c r="H36" s="37"/>
    </row>
    <row r="37" spans="2:8" x14ac:dyDescent="0.25">
      <c r="C37" s="25" t="s">
        <v>51</v>
      </c>
      <c r="D37" s="25">
        <v>75</v>
      </c>
      <c r="E37" s="25">
        <v>2</v>
      </c>
      <c r="F37" s="26">
        <f t="shared" si="4"/>
        <v>2.6666666666666668E-2</v>
      </c>
      <c r="G37" s="14">
        <f t="shared" si="3"/>
        <v>2.6438569206842923E-2</v>
      </c>
      <c r="H37" s="37"/>
    </row>
    <row r="38" spans="2:8" x14ac:dyDescent="0.25">
      <c r="C38" s="25"/>
      <c r="D38" s="37"/>
      <c r="E38" s="37"/>
      <c r="F38" s="37"/>
      <c r="G38" s="37"/>
      <c r="H38" s="37"/>
    </row>
    <row r="39" spans="2:8" x14ac:dyDescent="0.25">
      <c r="B39" s="28"/>
      <c r="C39" s="29"/>
      <c r="D39" s="36"/>
      <c r="E39" s="36"/>
      <c r="F39" s="36"/>
      <c r="G39" s="36"/>
      <c r="H39" s="36"/>
    </row>
    <row r="40" spans="2:8" x14ac:dyDescent="0.25">
      <c r="B40" s="28"/>
      <c r="C40" s="28"/>
      <c r="D40" s="36"/>
      <c r="E40" s="36"/>
      <c r="F40" s="36"/>
      <c r="G40" s="36"/>
      <c r="H40" s="36"/>
    </row>
    <row r="41" spans="2:8" x14ac:dyDescent="0.25">
      <c r="B41" s="28"/>
      <c r="C41" s="28"/>
      <c r="D41" s="36"/>
      <c r="E41" s="36"/>
      <c r="F41" s="36"/>
      <c r="G41" s="36"/>
      <c r="H41" s="36"/>
    </row>
  </sheetData>
  <mergeCells count="9">
    <mergeCell ref="F3:F8"/>
    <mergeCell ref="A13:B17"/>
    <mergeCell ref="A18:B30"/>
    <mergeCell ref="A31:B31"/>
    <mergeCell ref="A9:B12"/>
    <mergeCell ref="A3:B8"/>
    <mergeCell ref="C3:C8"/>
    <mergeCell ref="D3:D8"/>
    <mergeCell ref="E3:E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opLeftCell="A3" workbookViewId="0">
      <selection activeCell="F123" sqref="F123"/>
    </sheetView>
  </sheetViews>
  <sheetFormatPr defaultRowHeight="15" x14ac:dyDescent="0.25"/>
  <cols>
    <col min="4" max="4" width="19.42578125" customWidth="1"/>
    <col min="5" max="5" width="23" customWidth="1"/>
    <col min="6" max="6" width="21.28515625" customWidth="1"/>
    <col min="12" max="12" width="24.5703125" customWidth="1"/>
  </cols>
  <sheetData>
    <row r="1" spans="1:9" x14ac:dyDescent="0.25">
      <c r="A1" s="6" t="s">
        <v>0</v>
      </c>
    </row>
    <row r="3" spans="1:9" x14ac:dyDescent="0.25">
      <c r="A3" s="30" t="s">
        <v>1</v>
      </c>
      <c r="B3" s="30"/>
      <c r="C3" s="30" t="s">
        <v>2</v>
      </c>
      <c r="D3" s="35" t="s">
        <v>39</v>
      </c>
      <c r="E3" s="35" t="s">
        <v>29</v>
      </c>
      <c r="F3" s="35" t="s">
        <v>30</v>
      </c>
    </row>
    <row r="4" spans="1:9" x14ac:dyDescent="0.25">
      <c r="A4" s="30"/>
      <c r="B4" s="30"/>
      <c r="C4" s="30"/>
      <c r="D4" s="30"/>
      <c r="E4" s="30"/>
      <c r="F4" s="30"/>
    </row>
    <row r="5" spans="1:9" x14ac:dyDescent="0.25">
      <c r="A5" s="30"/>
      <c r="B5" s="30"/>
      <c r="C5" s="30"/>
      <c r="D5" s="30"/>
      <c r="E5" s="30"/>
      <c r="F5" s="30"/>
    </row>
    <row r="6" spans="1:9" x14ac:dyDescent="0.25">
      <c r="A6" s="30"/>
      <c r="B6" s="30"/>
      <c r="C6" s="30"/>
      <c r="D6" s="30"/>
      <c r="E6" s="30"/>
      <c r="F6" s="30"/>
    </row>
    <row r="7" spans="1:9" x14ac:dyDescent="0.25">
      <c r="A7" s="30"/>
      <c r="B7" s="30"/>
      <c r="C7" s="30"/>
      <c r="D7" s="30"/>
      <c r="E7" s="30"/>
      <c r="F7" s="30"/>
    </row>
    <row r="8" spans="1:9" x14ac:dyDescent="0.25">
      <c r="A8" s="30"/>
      <c r="B8" s="30"/>
      <c r="C8" s="30"/>
      <c r="D8" s="30"/>
      <c r="E8" s="30"/>
      <c r="F8" s="30"/>
    </row>
    <row r="9" spans="1:9" x14ac:dyDescent="0.25">
      <c r="A9" s="30" t="s">
        <v>3</v>
      </c>
      <c r="B9" s="30"/>
      <c r="C9" s="7" t="s">
        <v>4</v>
      </c>
      <c r="D9" s="8">
        <v>269</v>
      </c>
      <c r="E9" s="7">
        <v>6</v>
      </c>
      <c r="F9" s="9">
        <f>E9/D9</f>
        <v>2.2304832713754646E-2</v>
      </c>
      <c r="G9" s="14">
        <f t="shared" ref="G9:G30" si="0">$F$31</f>
        <v>3.3018867924528301E-2</v>
      </c>
      <c r="H9" s="14">
        <v>0.05</v>
      </c>
      <c r="I9" s="14">
        <v>0.15</v>
      </c>
    </row>
    <row r="10" spans="1:9" x14ac:dyDescent="0.25">
      <c r="A10" s="30"/>
      <c r="B10" s="30"/>
      <c r="C10" s="7" t="s">
        <v>5</v>
      </c>
      <c r="D10" s="8">
        <v>159</v>
      </c>
      <c r="E10" s="7">
        <v>6</v>
      </c>
      <c r="F10" s="9">
        <f>E10/D10</f>
        <v>3.7735849056603772E-2</v>
      </c>
      <c r="G10" s="14">
        <f t="shared" si="0"/>
        <v>3.3018867924528301E-2</v>
      </c>
      <c r="H10" s="14">
        <v>0.05</v>
      </c>
      <c r="I10" s="14">
        <v>0.15</v>
      </c>
    </row>
    <row r="11" spans="1:9" x14ac:dyDescent="0.25">
      <c r="A11" s="30"/>
      <c r="B11" s="30"/>
      <c r="C11" s="7" t="s">
        <v>6</v>
      </c>
      <c r="D11" s="7">
        <v>0</v>
      </c>
      <c r="E11" s="7">
        <v>0</v>
      </c>
      <c r="F11" s="9">
        <v>0</v>
      </c>
      <c r="G11" s="14">
        <f t="shared" si="0"/>
        <v>3.3018867924528301E-2</v>
      </c>
      <c r="H11" s="14">
        <v>0.05</v>
      </c>
      <c r="I11" s="14">
        <v>0.15</v>
      </c>
    </row>
    <row r="12" spans="1:9" x14ac:dyDescent="0.25">
      <c r="A12" s="30"/>
      <c r="B12" s="30"/>
      <c r="C12" s="10" t="s">
        <v>7</v>
      </c>
      <c r="D12" s="11">
        <v>428</v>
      </c>
      <c r="E12" s="12">
        <v>12</v>
      </c>
      <c r="F12" s="13">
        <f t="shared" ref="F12:F17" si="1">E12/D12</f>
        <v>2.8037383177570093E-2</v>
      </c>
      <c r="G12" s="14">
        <f t="shared" si="0"/>
        <v>3.3018867924528301E-2</v>
      </c>
      <c r="H12" s="14">
        <v>0.05</v>
      </c>
      <c r="I12" s="14">
        <v>0.15</v>
      </c>
    </row>
    <row r="13" spans="1:9" x14ac:dyDescent="0.25">
      <c r="A13" s="30" t="s">
        <v>8</v>
      </c>
      <c r="B13" s="30"/>
      <c r="C13" s="7" t="s">
        <v>9</v>
      </c>
      <c r="D13" s="8">
        <v>106</v>
      </c>
      <c r="E13" s="7">
        <v>3</v>
      </c>
      <c r="F13" s="9">
        <f t="shared" si="1"/>
        <v>2.8301886792452831E-2</v>
      </c>
      <c r="G13" s="14">
        <f t="shared" si="0"/>
        <v>3.3018867924528301E-2</v>
      </c>
      <c r="H13" s="14">
        <v>0.05</v>
      </c>
      <c r="I13" s="14">
        <v>0.15</v>
      </c>
    </row>
    <row r="14" spans="1:9" x14ac:dyDescent="0.25">
      <c r="A14" s="30"/>
      <c r="B14" s="30"/>
      <c r="C14" s="7" t="s">
        <v>10</v>
      </c>
      <c r="D14" s="7">
        <v>70</v>
      </c>
      <c r="E14" s="7">
        <v>1</v>
      </c>
      <c r="F14" s="9">
        <f t="shared" si="1"/>
        <v>1.4285714285714285E-2</v>
      </c>
      <c r="G14" s="14">
        <f t="shared" si="0"/>
        <v>3.3018867924528301E-2</v>
      </c>
      <c r="H14" s="14">
        <v>0.05</v>
      </c>
      <c r="I14" s="14">
        <v>0.15</v>
      </c>
    </row>
    <row r="15" spans="1:9" x14ac:dyDescent="0.25">
      <c r="A15" s="30"/>
      <c r="B15" s="30"/>
      <c r="C15" s="7" t="s">
        <v>11</v>
      </c>
      <c r="D15" s="7">
        <v>14</v>
      </c>
      <c r="E15" s="7">
        <v>1</v>
      </c>
      <c r="F15" s="9">
        <f t="shared" si="1"/>
        <v>7.1428571428571425E-2</v>
      </c>
      <c r="G15" s="14">
        <f t="shared" si="0"/>
        <v>3.3018867924528301E-2</v>
      </c>
      <c r="H15" s="14">
        <v>0.05</v>
      </c>
      <c r="I15" s="14">
        <v>0.15</v>
      </c>
    </row>
    <row r="16" spans="1:9" x14ac:dyDescent="0.25">
      <c r="A16" s="30"/>
      <c r="B16" s="30"/>
      <c r="C16" s="7" t="s">
        <v>12</v>
      </c>
      <c r="D16" s="7">
        <v>4</v>
      </c>
      <c r="E16" s="7">
        <v>1</v>
      </c>
      <c r="F16" s="9">
        <f t="shared" si="1"/>
        <v>0.25</v>
      </c>
      <c r="G16" s="14">
        <f t="shared" si="0"/>
        <v>3.3018867924528301E-2</v>
      </c>
      <c r="H16" s="14">
        <v>0.05</v>
      </c>
      <c r="I16" s="14">
        <v>0.15</v>
      </c>
    </row>
    <row r="17" spans="1:9" x14ac:dyDescent="0.25">
      <c r="A17" s="30"/>
      <c r="B17" s="30"/>
      <c r="C17" s="10" t="s">
        <v>13</v>
      </c>
      <c r="D17" s="11">
        <v>194</v>
      </c>
      <c r="E17" s="12">
        <v>6</v>
      </c>
      <c r="F17" s="13">
        <f t="shared" si="1"/>
        <v>3.0927835051546393E-2</v>
      </c>
      <c r="G17" s="14">
        <f t="shared" si="0"/>
        <v>3.3018867924528301E-2</v>
      </c>
      <c r="H17" s="14">
        <v>0.05</v>
      </c>
      <c r="I17" s="14">
        <v>0.15</v>
      </c>
    </row>
    <row r="18" spans="1:9" x14ac:dyDescent="0.25">
      <c r="A18" s="30" t="s">
        <v>14</v>
      </c>
      <c r="B18" s="30"/>
      <c r="C18" s="7" t="s">
        <v>15</v>
      </c>
      <c r="D18" s="7">
        <v>0</v>
      </c>
      <c r="E18" s="7">
        <v>0</v>
      </c>
      <c r="F18" s="9">
        <v>0</v>
      </c>
      <c r="G18" s="14">
        <f t="shared" si="0"/>
        <v>3.3018867924528301E-2</v>
      </c>
      <c r="H18" s="14">
        <v>0.05</v>
      </c>
      <c r="I18" s="14">
        <v>0.15</v>
      </c>
    </row>
    <row r="19" spans="1:9" x14ac:dyDescent="0.25">
      <c r="A19" s="30"/>
      <c r="B19" s="30"/>
      <c r="C19" s="7" t="s">
        <v>16</v>
      </c>
      <c r="D19" s="7">
        <v>0</v>
      </c>
      <c r="E19" s="7">
        <v>0</v>
      </c>
      <c r="F19" s="9">
        <v>0</v>
      </c>
      <c r="G19" s="14">
        <f t="shared" si="0"/>
        <v>3.3018867924528301E-2</v>
      </c>
      <c r="H19" s="14">
        <v>0.05</v>
      </c>
      <c r="I19" s="14">
        <v>0.15</v>
      </c>
    </row>
    <row r="20" spans="1:9" x14ac:dyDescent="0.25">
      <c r="A20" s="30"/>
      <c r="B20" s="30"/>
      <c r="C20" s="7" t="s">
        <v>17</v>
      </c>
      <c r="D20" s="7">
        <v>0</v>
      </c>
      <c r="E20" s="7">
        <v>0</v>
      </c>
      <c r="F20" s="9">
        <v>0</v>
      </c>
      <c r="G20" s="14">
        <f t="shared" si="0"/>
        <v>3.3018867924528301E-2</v>
      </c>
      <c r="H20" s="14">
        <v>0.05</v>
      </c>
      <c r="I20" s="14">
        <v>0.15</v>
      </c>
    </row>
    <row r="21" spans="1:9" x14ac:dyDescent="0.25">
      <c r="A21" s="30"/>
      <c r="B21" s="30"/>
      <c r="C21" s="7" t="s">
        <v>18</v>
      </c>
      <c r="D21" s="7">
        <v>0</v>
      </c>
      <c r="E21" s="7">
        <v>0</v>
      </c>
      <c r="F21" s="9">
        <v>0</v>
      </c>
      <c r="G21" s="14">
        <f t="shared" si="0"/>
        <v>3.3018867924528301E-2</v>
      </c>
      <c r="H21" s="14">
        <v>0.05</v>
      </c>
      <c r="I21" s="14">
        <v>0.15</v>
      </c>
    </row>
    <row r="22" spans="1:9" x14ac:dyDescent="0.25">
      <c r="A22" s="30"/>
      <c r="B22" s="30"/>
      <c r="C22" s="7" t="s">
        <v>19</v>
      </c>
      <c r="D22" s="7">
        <v>4</v>
      </c>
      <c r="E22" s="7">
        <v>1</v>
      </c>
      <c r="F22" s="9">
        <f>E22/D22</f>
        <v>0.25</v>
      </c>
      <c r="G22" s="14">
        <f t="shared" si="0"/>
        <v>3.3018867924528301E-2</v>
      </c>
      <c r="H22" s="14">
        <v>0.05</v>
      </c>
      <c r="I22" s="14">
        <v>0.15</v>
      </c>
    </row>
    <row r="23" spans="1:9" x14ac:dyDescent="0.25">
      <c r="A23" s="30"/>
      <c r="B23" s="30"/>
      <c r="C23" s="7" t="s">
        <v>20</v>
      </c>
      <c r="D23" s="7">
        <v>0</v>
      </c>
      <c r="E23" s="7">
        <v>0</v>
      </c>
      <c r="F23" s="9">
        <v>0</v>
      </c>
      <c r="G23" s="14">
        <f t="shared" si="0"/>
        <v>3.3018867924528301E-2</v>
      </c>
      <c r="H23" s="14">
        <v>0.05</v>
      </c>
      <c r="I23" s="14">
        <v>0.15</v>
      </c>
    </row>
    <row r="24" spans="1:9" x14ac:dyDescent="0.25">
      <c r="A24" s="30"/>
      <c r="B24" s="30"/>
      <c r="C24" s="7" t="s">
        <v>21</v>
      </c>
      <c r="D24" s="7">
        <v>0</v>
      </c>
      <c r="E24" s="7">
        <v>0</v>
      </c>
      <c r="F24" s="9">
        <v>0</v>
      </c>
      <c r="G24" s="14">
        <f t="shared" si="0"/>
        <v>3.3018867924528301E-2</v>
      </c>
      <c r="H24" s="14">
        <v>0.05</v>
      </c>
      <c r="I24" s="14">
        <v>0.15</v>
      </c>
    </row>
    <row r="25" spans="1:9" x14ac:dyDescent="0.25">
      <c r="A25" s="30"/>
      <c r="B25" s="30"/>
      <c r="C25" s="7" t="s">
        <v>22</v>
      </c>
      <c r="D25" s="7">
        <v>0</v>
      </c>
      <c r="E25" s="7">
        <v>0</v>
      </c>
      <c r="F25" s="9">
        <v>0</v>
      </c>
      <c r="G25" s="14">
        <f t="shared" si="0"/>
        <v>3.3018867924528301E-2</v>
      </c>
      <c r="H25" s="14">
        <v>0.05</v>
      </c>
      <c r="I25" s="14">
        <v>0.15</v>
      </c>
    </row>
    <row r="26" spans="1:9" x14ac:dyDescent="0.25">
      <c r="A26" s="30"/>
      <c r="B26" s="30"/>
      <c r="C26" s="7" t="s">
        <v>23</v>
      </c>
      <c r="D26" s="7">
        <v>4</v>
      </c>
      <c r="E26" s="7">
        <v>0</v>
      </c>
      <c r="F26" s="9">
        <f t="shared" ref="F26:F29" si="2">E26/D26</f>
        <v>0</v>
      </c>
      <c r="G26" s="14">
        <f t="shared" si="0"/>
        <v>3.3018867924528301E-2</v>
      </c>
      <c r="H26" s="14">
        <v>0.05</v>
      </c>
      <c r="I26" s="14">
        <v>0.15</v>
      </c>
    </row>
    <row r="27" spans="1:9" x14ac:dyDescent="0.25">
      <c r="A27" s="30"/>
      <c r="B27" s="30"/>
      <c r="C27" s="7" t="s">
        <v>24</v>
      </c>
      <c r="D27" s="7">
        <v>0</v>
      </c>
      <c r="E27" s="7">
        <v>0</v>
      </c>
      <c r="F27" s="9">
        <v>0</v>
      </c>
      <c r="G27" s="14">
        <f t="shared" si="0"/>
        <v>3.3018867924528301E-2</v>
      </c>
      <c r="H27" s="14">
        <v>0.05</v>
      </c>
      <c r="I27" s="14">
        <v>0.15</v>
      </c>
    </row>
    <row r="28" spans="1:9" x14ac:dyDescent="0.25">
      <c r="A28" s="30"/>
      <c r="B28" s="30"/>
      <c r="C28" s="7" t="s">
        <v>25</v>
      </c>
      <c r="D28" s="7">
        <v>4</v>
      </c>
      <c r="E28" s="7">
        <v>1</v>
      </c>
      <c r="F28" s="9">
        <f t="shared" si="2"/>
        <v>0.25</v>
      </c>
      <c r="G28" s="14">
        <f t="shared" si="0"/>
        <v>3.3018867924528301E-2</v>
      </c>
      <c r="H28" s="14">
        <v>0.05</v>
      </c>
      <c r="I28" s="14">
        <v>0.15</v>
      </c>
    </row>
    <row r="29" spans="1:9" x14ac:dyDescent="0.25">
      <c r="A29" s="30"/>
      <c r="B29" s="30"/>
      <c r="C29" s="7" t="s">
        <v>26</v>
      </c>
      <c r="D29" s="7">
        <v>2</v>
      </c>
      <c r="E29" s="7">
        <v>1</v>
      </c>
      <c r="F29" s="9">
        <f t="shared" si="2"/>
        <v>0.5</v>
      </c>
      <c r="G29" s="14">
        <f t="shared" si="0"/>
        <v>3.3018867924528301E-2</v>
      </c>
      <c r="H29" s="14">
        <v>0.05</v>
      </c>
      <c r="I29" s="14">
        <v>0.15</v>
      </c>
    </row>
    <row r="30" spans="1:9" x14ac:dyDescent="0.25">
      <c r="A30" s="30"/>
      <c r="B30" s="30"/>
      <c r="C30" s="10" t="s">
        <v>27</v>
      </c>
      <c r="D30" s="11">
        <v>14</v>
      </c>
      <c r="E30" s="12">
        <v>3</v>
      </c>
      <c r="F30" s="13">
        <f>E30/D30</f>
        <v>0.21428571428571427</v>
      </c>
      <c r="G30" s="14">
        <f t="shared" si="0"/>
        <v>3.3018867924528301E-2</v>
      </c>
      <c r="H30" s="14">
        <v>0.05</v>
      </c>
      <c r="I30" s="14">
        <v>0.15</v>
      </c>
    </row>
    <row r="31" spans="1:9" x14ac:dyDescent="0.25">
      <c r="A31" s="31" t="s">
        <v>28</v>
      </c>
      <c r="B31" s="31"/>
      <c r="C31" s="7"/>
      <c r="D31" s="11">
        <v>636</v>
      </c>
      <c r="E31" s="12">
        <v>21</v>
      </c>
      <c r="F31" s="13">
        <f>E31/D31</f>
        <v>3.3018867924528301E-2</v>
      </c>
    </row>
    <row r="34" spans="1:15" x14ac:dyDescent="0.25">
      <c r="A34" s="30" t="s">
        <v>1</v>
      </c>
      <c r="B34" s="30"/>
      <c r="C34" s="30" t="s">
        <v>2</v>
      </c>
      <c r="D34" s="35" t="s">
        <v>31</v>
      </c>
      <c r="E34" s="35" t="s">
        <v>32</v>
      </c>
      <c r="F34" s="35" t="s">
        <v>38</v>
      </c>
    </row>
    <row r="35" spans="1:15" x14ac:dyDescent="0.25">
      <c r="A35" s="30"/>
      <c r="B35" s="30"/>
      <c r="C35" s="30"/>
      <c r="D35" s="30"/>
      <c r="E35" s="30"/>
      <c r="F35" s="30"/>
    </row>
    <row r="36" spans="1:15" x14ac:dyDescent="0.25">
      <c r="A36" s="30"/>
      <c r="B36" s="30"/>
      <c r="C36" s="30"/>
      <c r="D36" s="30"/>
      <c r="E36" s="30"/>
      <c r="F36" s="30"/>
      <c r="O36" s="2"/>
    </row>
    <row r="37" spans="1:15" x14ac:dyDescent="0.25">
      <c r="A37" s="30"/>
      <c r="B37" s="30"/>
      <c r="C37" s="30"/>
      <c r="D37" s="30"/>
      <c r="E37" s="30"/>
      <c r="F37" s="30"/>
    </row>
    <row r="38" spans="1:15" x14ac:dyDescent="0.25">
      <c r="A38" s="30"/>
      <c r="B38" s="30"/>
      <c r="C38" s="30"/>
      <c r="D38" s="30"/>
      <c r="E38" s="30"/>
      <c r="F38" s="30"/>
    </row>
    <row r="39" spans="1:15" x14ac:dyDescent="0.25">
      <c r="A39" s="30"/>
      <c r="B39" s="30"/>
      <c r="C39" s="30"/>
      <c r="D39" s="30"/>
      <c r="E39" s="30"/>
      <c r="F39" s="30"/>
    </row>
    <row r="40" spans="1:15" x14ac:dyDescent="0.25">
      <c r="A40" s="30" t="s">
        <v>3</v>
      </c>
      <c r="B40" s="30"/>
      <c r="C40" s="7" t="s">
        <v>4</v>
      </c>
      <c r="D40" s="7">
        <v>38</v>
      </c>
      <c r="E40" s="7">
        <v>5</v>
      </c>
      <c r="F40" s="9">
        <f>E40/D40</f>
        <v>0.13157894736842105</v>
      </c>
      <c r="G40" s="14">
        <f t="shared" ref="G40:G61" si="3">$F$62</f>
        <v>5.3521126760563378E-2</v>
      </c>
      <c r="H40" s="14">
        <v>0.15</v>
      </c>
    </row>
    <row r="41" spans="1:15" x14ac:dyDescent="0.25">
      <c r="A41" s="30"/>
      <c r="B41" s="30"/>
      <c r="C41" s="7" t="s">
        <v>5</v>
      </c>
      <c r="D41" s="7">
        <v>149</v>
      </c>
      <c r="E41" s="7">
        <v>6</v>
      </c>
      <c r="F41" s="9">
        <f>E41/D41</f>
        <v>4.0268456375838924E-2</v>
      </c>
      <c r="G41" s="14">
        <f t="shared" si="3"/>
        <v>5.3521126760563378E-2</v>
      </c>
      <c r="H41" s="14">
        <v>0.15</v>
      </c>
    </row>
    <row r="42" spans="1:15" x14ac:dyDescent="0.25">
      <c r="A42" s="30"/>
      <c r="B42" s="30"/>
      <c r="C42" s="7" t="s">
        <v>6</v>
      </c>
      <c r="D42" s="7">
        <v>0</v>
      </c>
      <c r="E42" s="7">
        <v>0</v>
      </c>
      <c r="F42" s="9">
        <v>0</v>
      </c>
      <c r="G42" s="14">
        <f t="shared" si="3"/>
        <v>5.3521126760563378E-2</v>
      </c>
      <c r="H42" s="14">
        <v>0.15</v>
      </c>
    </row>
    <row r="43" spans="1:15" x14ac:dyDescent="0.25">
      <c r="A43" s="30"/>
      <c r="B43" s="30"/>
      <c r="C43" s="10" t="s">
        <v>7</v>
      </c>
      <c r="D43" s="11">
        <v>187</v>
      </c>
      <c r="E43" s="12">
        <v>11</v>
      </c>
      <c r="F43" s="13">
        <f>E43/D43</f>
        <v>5.8823529411764705E-2</v>
      </c>
      <c r="G43" s="14">
        <f t="shared" si="3"/>
        <v>5.3521126760563378E-2</v>
      </c>
      <c r="H43" s="14">
        <v>0.15</v>
      </c>
    </row>
    <row r="44" spans="1:15" x14ac:dyDescent="0.25">
      <c r="A44" s="30" t="s">
        <v>8</v>
      </c>
      <c r="B44" s="30"/>
      <c r="C44" s="7" t="s">
        <v>9</v>
      </c>
      <c r="D44" s="7">
        <v>104</v>
      </c>
      <c r="E44" s="7">
        <v>3</v>
      </c>
      <c r="F44" s="9">
        <f>E44/D44</f>
        <v>2.8846153846153848E-2</v>
      </c>
      <c r="G44" s="14">
        <f t="shared" si="3"/>
        <v>5.3521126760563378E-2</v>
      </c>
      <c r="H44" s="14">
        <v>0.15</v>
      </c>
    </row>
    <row r="45" spans="1:15" x14ac:dyDescent="0.25">
      <c r="A45" s="30"/>
      <c r="B45" s="30"/>
      <c r="C45" s="7" t="s">
        <v>10</v>
      </c>
      <c r="D45" s="7">
        <v>47</v>
      </c>
      <c r="E45" s="7">
        <v>1</v>
      </c>
      <c r="F45" s="9">
        <f>E45/D45</f>
        <v>2.1276595744680851E-2</v>
      </c>
      <c r="G45" s="14">
        <f t="shared" si="3"/>
        <v>5.3521126760563378E-2</v>
      </c>
      <c r="H45" s="14">
        <v>0.15</v>
      </c>
    </row>
    <row r="46" spans="1:15" x14ac:dyDescent="0.25">
      <c r="A46" s="30"/>
      <c r="B46" s="30"/>
      <c r="C46" s="7" t="s">
        <v>11</v>
      </c>
      <c r="D46" s="7">
        <v>0</v>
      </c>
      <c r="E46" s="7">
        <v>0</v>
      </c>
      <c r="F46" s="9">
        <v>0</v>
      </c>
      <c r="G46" s="14">
        <f t="shared" si="3"/>
        <v>5.3521126760563378E-2</v>
      </c>
      <c r="H46" s="14">
        <v>0.15</v>
      </c>
    </row>
    <row r="47" spans="1:15" x14ac:dyDescent="0.25">
      <c r="A47" s="30"/>
      <c r="B47" s="30"/>
      <c r="C47" s="7" t="s">
        <v>12</v>
      </c>
      <c r="D47" s="7">
        <v>4</v>
      </c>
      <c r="E47" s="7">
        <v>1</v>
      </c>
      <c r="F47" s="9">
        <f>E47/D47</f>
        <v>0.25</v>
      </c>
      <c r="G47" s="14">
        <f t="shared" si="3"/>
        <v>5.3521126760563378E-2</v>
      </c>
      <c r="H47" s="14">
        <v>0.15</v>
      </c>
    </row>
    <row r="48" spans="1:15" x14ac:dyDescent="0.25">
      <c r="A48" s="30"/>
      <c r="B48" s="30"/>
      <c r="C48" s="10" t="s">
        <v>13</v>
      </c>
      <c r="D48" s="11">
        <v>155</v>
      </c>
      <c r="E48" s="12">
        <v>5</v>
      </c>
      <c r="F48" s="13">
        <f>E48/D48</f>
        <v>3.2258064516129031E-2</v>
      </c>
      <c r="G48" s="14">
        <f t="shared" si="3"/>
        <v>5.3521126760563378E-2</v>
      </c>
      <c r="H48" s="14">
        <v>0.15</v>
      </c>
      <c r="O48" s="3"/>
    </row>
    <row r="49" spans="1:15" x14ac:dyDescent="0.25">
      <c r="A49" s="30" t="s">
        <v>14</v>
      </c>
      <c r="B49" s="30"/>
      <c r="C49" s="7" t="s">
        <v>15</v>
      </c>
      <c r="D49" s="7">
        <v>0</v>
      </c>
      <c r="E49" s="7">
        <v>0</v>
      </c>
      <c r="F49" s="15">
        <v>0</v>
      </c>
      <c r="G49" s="14">
        <f t="shared" si="3"/>
        <v>5.3521126760563378E-2</v>
      </c>
      <c r="H49" s="14">
        <v>0.15</v>
      </c>
    </row>
    <row r="50" spans="1:15" x14ac:dyDescent="0.25">
      <c r="A50" s="30"/>
      <c r="B50" s="30"/>
      <c r="C50" s="7" t="s">
        <v>16</v>
      </c>
      <c r="D50" s="7">
        <v>0</v>
      </c>
      <c r="E50" s="7">
        <v>0</v>
      </c>
      <c r="F50" s="15">
        <v>0</v>
      </c>
      <c r="G50" s="14">
        <f t="shared" si="3"/>
        <v>5.3521126760563378E-2</v>
      </c>
      <c r="H50" s="14">
        <v>0.15</v>
      </c>
    </row>
    <row r="51" spans="1:15" x14ac:dyDescent="0.25">
      <c r="A51" s="30"/>
      <c r="B51" s="30"/>
      <c r="C51" s="7" t="s">
        <v>17</v>
      </c>
      <c r="D51" s="7">
        <v>0</v>
      </c>
      <c r="E51" s="7">
        <v>0</v>
      </c>
      <c r="F51" s="15">
        <v>0</v>
      </c>
      <c r="G51" s="14">
        <f t="shared" si="3"/>
        <v>5.3521126760563378E-2</v>
      </c>
      <c r="H51" s="14">
        <v>0.15</v>
      </c>
    </row>
    <row r="52" spans="1:15" x14ac:dyDescent="0.25">
      <c r="A52" s="30"/>
      <c r="B52" s="30"/>
      <c r="C52" s="7" t="s">
        <v>18</v>
      </c>
      <c r="D52" s="7">
        <v>0</v>
      </c>
      <c r="E52" s="7">
        <v>0</v>
      </c>
      <c r="F52" s="15">
        <v>0</v>
      </c>
      <c r="G52" s="14">
        <f t="shared" si="3"/>
        <v>5.3521126760563378E-2</v>
      </c>
      <c r="H52" s="14">
        <v>0.15</v>
      </c>
    </row>
    <row r="53" spans="1:15" x14ac:dyDescent="0.25">
      <c r="A53" s="30"/>
      <c r="B53" s="30"/>
      <c r="C53" s="7" t="s">
        <v>19</v>
      </c>
      <c r="D53" s="7">
        <v>4</v>
      </c>
      <c r="E53" s="7">
        <v>1</v>
      </c>
      <c r="F53" s="15">
        <f>E53/D53</f>
        <v>0.25</v>
      </c>
      <c r="G53" s="14">
        <f t="shared" si="3"/>
        <v>5.3521126760563378E-2</v>
      </c>
      <c r="H53" s="14">
        <v>0.15</v>
      </c>
    </row>
    <row r="54" spans="1:15" x14ac:dyDescent="0.25">
      <c r="A54" s="30"/>
      <c r="B54" s="30"/>
      <c r="C54" s="7" t="s">
        <v>20</v>
      </c>
      <c r="D54" s="7">
        <v>0</v>
      </c>
      <c r="E54" s="7">
        <v>0</v>
      </c>
      <c r="F54" s="15">
        <v>0</v>
      </c>
      <c r="G54" s="14">
        <f t="shared" si="3"/>
        <v>5.3521126760563378E-2</v>
      </c>
      <c r="H54" s="14">
        <v>0.15</v>
      </c>
    </row>
    <row r="55" spans="1:15" x14ac:dyDescent="0.25">
      <c r="A55" s="30"/>
      <c r="B55" s="30"/>
      <c r="C55" s="7" t="s">
        <v>21</v>
      </c>
      <c r="D55" s="7">
        <v>0</v>
      </c>
      <c r="E55" s="7">
        <v>0</v>
      </c>
      <c r="F55" s="15">
        <v>0</v>
      </c>
      <c r="G55" s="14">
        <f t="shared" si="3"/>
        <v>5.3521126760563378E-2</v>
      </c>
      <c r="H55" s="14">
        <v>0.15</v>
      </c>
    </row>
    <row r="56" spans="1:15" x14ac:dyDescent="0.25">
      <c r="A56" s="30"/>
      <c r="B56" s="30"/>
      <c r="C56" s="7" t="s">
        <v>22</v>
      </c>
      <c r="D56" s="7">
        <v>0</v>
      </c>
      <c r="E56" s="7">
        <v>0</v>
      </c>
      <c r="F56" s="15">
        <v>0</v>
      </c>
      <c r="G56" s="14">
        <f t="shared" si="3"/>
        <v>5.3521126760563378E-2</v>
      </c>
      <c r="H56" s="14">
        <v>0.15</v>
      </c>
      <c r="O56" s="2"/>
    </row>
    <row r="57" spans="1:15" x14ac:dyDescent="0.25">
      <c r="A57" s="30"/>
      <c r="B57" s="30"/>
      <c r="C57" s="7" t="s">
        <v>23</v>
      </c>
      <c r="D57" s="7">
        <v>4</v>
      </c>
      <c r="E57" s="7">
        <v>0</v>
      </c>
      <c r="F57" s="15">
        <f>E57/D57</f>
        <v>0</v>
      </c>
      <c r="G57" s="14">
        <f t="shared" si="3"/>
        <v>5.3521126760563378E-2</v>
      </c>
      <c r="H57" s="14">
        <v>0.15</v>
      </c>
    </row>
    <row r="58" spans="1:15" x14ac:dyDescent="0.25">
      <c r="A58" s="30"/>
      <c r="B58" s="30"/>
      <c r="C58" s="7" t="s">
        <v>24</v>
      </c>
      <c r="D58" s="7">
        <v>0</v>
      </c>
      <c r="E58" s="7">
        <v>0</v>
      </c>
      <c r="F58" s="15">
        <v>0</v>
      </c>
      <c r="G58" s="14">
        <f t="shared" si="3"/>
        <v>5.3521126760563378E-2</v>
      </c>
      <c r="H58" s="14">
        <v>0.15</v>
      </c>
    </row>
    <row r="59" spans="1:15" x14ac:dyDescent="0.25">
      <c r="A59" s="30"/>
      <c r="B59" s="30"/>
      <c r="C59" s="7" t="s">
        <v>25</v>
      </c>
      <c r="D59" s="7">
        <v>3</v>
      </c>
      <c r="E59" s="7">
        <v>1</v>
      </c>
      <c r="F59" s="15">
        <f>E59/D59</f>
        <v>0.33333333333333331</v>
      </c>
      <c r="G59" s="14">
        <f t="shared" si="3"/>
        <v>5.3521126760563378E-2</v>
      </c>
      <c r="H59" s="14">
        <v>0.15</v>
      </c>
    </row>
    <row r="60" spans="1:15" x14ac:dyDescent="0.25">
      <c r="A60" s="30"/>
      <c r="B60" s="30"/>
      <c r="C60" s="7" t="s">
        <v>26</v>
      </c>
      <c r="D60" s="7">
        <v>2</v>
      </c>
      <c r="E60" s="7">
        <v>1</v>
      </c>
      <c r="F60" s="15">
        <f>E60/D60</f>
        <v>0.5</v>
      </c>
      <c r="G60" s="14">
        <f t="shared" si="3"/>
        <v>5.3521126760563378E-2</v>
      </c>
      <c r="H60" s="14">
        <v>0.15</v>
      </c>
    </row>
    <row r="61" spans="1:15" x14ac:dyDescent="0.25">
      <c r="A61" s="30"/>
      <c r="B61" s="30"/>
      <c r="C61" s="10" t="s">
        <v>27</v>
      </c>
      <c r="D61" s="11">
        <v>13</v>
      </c>
      <c r="E61" s="12">
        <v>3</v>
      </c>
      <c r="F61" s="13">
        <f>E61/D61</f>
        <v>0.23076923076923078</v>
      </c>
      <c r="G61" s="14">
        <f t="shared" si="3"/>
        <v>5.3521126760563378E-2</v>
      </c>
      <c r="H61" s="14">
        <v>0.15</v>
      </c>
    </row>
    <row r="62" spans="1:15" x14ac:dyDescent="0.25">
      <c r="A62" s="31" t="s">
        <v>28</v>
      </c>
      <c r="B62" s="31"/>
      <c r="C62" s="7"/>
      <c r="D62" s="11">
        <v>355</v>
      </c>
      <c r="E62" s="12">
        <v>19</v>
      </c>
      <c r="F62" s="13">
        <f>E62/D62</f>
        <v>5.3521126760563378E-2</v>
      </c>
    </row>
    <row r="64" spans="1:15" x14ac:dyDescent="0.25">
      <c r="A64" s="30" t="s">
        <v>1</v>
      </c>
      <c r="B64" s="30"/>
      <c r="C64" s="30" t="s">
        <v>2</v>
      </c>
      <c r="D64" s="35" t="s">
        <v>33</v>
      </c>
      <c r="E64" s="35" t="s">
        <v>34</v>
      </c>
      <c r="F64" s="35" t="s">
        <v>37</v>
      </c>
    </row>
    <row r="65" spans="1:8" x14ac:dyDescent="0.25">
      <c r="A65" s="30"/>
      <c r="B65" s="30"/>
      <c r="C65" s="30"/>
      <c r="D65" s="30"/>
      <c r="E65" s="30"/>
      <c r="F65" s="30"/>
    </row>
    <row r="66" spans="1:8" x14ac:dyDescent="0.25">
      <c r="A66" s="30"/>
      <c r="B66" s="30"/>
      <c r="C66" s="30"/>
      <c r="D66" s="30"/>
      <c r="E66" s="30"/>
      <c r="F66" s="30"/>
    </row>
    <row r="67" spans="1:8" x14ac:dyDescent="0.25">
      <c r="A67" s="30"/>
      <c r="B67" s="30"/>
      <c r="C67" s="30"/>
      <c r="D67" s="30"/>
      <c r="E67" s="30"/>
      <c r="F67" s="30"/>
    </row>
    <row r="68" spans="1:8" x14ac:dyDescent="0.25">
      <c r="A68" s="30"/>
      <c r="B68" s="30"/>
      <c r="C68" s="30"/>
      <c r="D68" s="30"/>
      <c r="E68" s="30"/>
      <c r="F68" s="30"/>
    </row>
    <row r="69" spans="1:8" x14ac:dyDescent="0.25">
      <c r="A69" s="30"/>
      <c r="B69" s="30"/>
      <c r="C69" s="30"/>
      <c r="D69" s="30"/>
      <c r="E69" s="30"/>
      <c r="F69" s="30"/>
    </row>
    <row r="70" spans="1:8" x14ac:dyDescent="0.25">
      <c r="A70" s="30" t="s">
        <v>3</v>
      </c>
      <c r="B70" s="30"/>
      <c r="C70" s="7" t="s">
        <v>4</v>
      </c>
      <c r="D70" s="8">
        <v>0</v>
      </c>
      <c r="E70" s="7">
        <v>0</v>
      </c>
      <c r="F70" s="9">
        <v>0</v>
      </c>
      <c r="G70" s="14">
        <f t="shared" ref="G70:G91" si="4">$F$92</f>
        <v>1.8518518518518517E-2</v>
      </c>
      <c r="H70" s="14">
        <v>0.05</v>
      </c>
    </row>
    <row r="71" spans="1:8" x14ac:dyDescent="0.25">
      <c r="A71" s="30"/>
      <c r="B71" s="30"/>
      <c r="C71" s="7" t="s">
        <v>5</v>
      </c>
      <c r="D71" s="8">
        <v>23</v>
      </c>
      <c r="E71" s="7">
        <v>1</v>
      </c>
      <c r="F71" s="9">
        <f>E71/D71</f>
        <v>4.3478260869565216E-2</v>
      </c>
      <c r="G71" s="14">
        <f t="shared" si="4"/>
        <v>1.8518518518518517E-2</v>
      </c>
      <c r="H71" s="14">
        <v>0.05</v>
      </c>
    </row>
    <row r="72" spans="1:8" x14ac:dyDescent="0.25">
      <c r="A72" s="30"/>
      <c r="B72" s="30"/>
      <c r="C72" s="7" t="s">
        <v>6</v>
      </c>
      <c r="D72" s="7">
        <v>0</v>
      </c>
      <c r="E72" s="7">
        <v>0</v>
      </c>
      <c r="F72" s="9">
        <v>0</v>
      </c>
      <c r="G72" s="14">
        <f t="shared" si="4"/>
        <v>1.8518518518518517E-2</v>
      </c>
      <c r="H72" s="14">
        <v>0.05</v>
      </c>
    </row>
    <row r="73" spans="1:8" x14ac:dyDescent="0.25">
      <c r="A73" s="30"/>
      <c r="B73" s="30"/>
      <c r="C73" s="10" t="s">
        <v>7</v>
      </c>
      <c r="D73" s="11">
        <v>23</v>
      </c>
      <c r="E73" s="12">
        <v>0</v>
      </c>
      <c r="F73" s="13">
        <f>E73/D73</f>
        <v>0</v>
      </c>
      <c r="G73" s="14">
        <f t="shared" si="4"/>
        <v>1.8518518518518517E-2</v>
      </c>
      <c r="H73" s="14">
        <v>0.05</v>
      </c>
    </row>
    <row r="74" spans="1:8" x14ac:dyDescent="0.25">
      <c r="A74" s="30" t="s">
        <v>8</v>
      </c>
      <c r="B74" s="30"/>
      <c r="C74" s="7" t="s">
        <v>9</v>
      </c>
      <c r="D74" s="8">
        <v>34</v>
      </c>
      <c r="E74" s="7">
        <v>0</v>
      </c>
      <c r="F74" s="9">
        <f>E74/D74</f>
        <v>0</v>
      </c>
      <c r="G74" s="14">
        <f t="shared" si="4"/>
        <v>1.8518518518518517E-2</v>
      </c>
      <c r="H74" s="14">
        <v>0.05</v>
      </c>
    </row>
    <row r="75" spans="1:8" x14ac:dyDescent="0.25">
      <c r="A75" s="30"/>
      <c r="B75" s="30"/>
      <c r="C75" s="7" t="s">
        <v>10</v>
      </c>
      <c r="D75" s="7">
        <v>50</v>
      </c>
      <c r="E75" s="7">
        <v>1</v>
      </c>
      <c r="F75" s="9">
        <f>E75/D75</f>
        <v>0.02</v>
      </c>
      <c r="G75" s="14">
        <f t="shared" si="4"/>
        <v>1.8518518518518517E-2</v>
      </c>
      <c r="H75" s="14">
        <v>0.05</v>
      </c>
    </row>
    <row r="76" spans="1:8" x14ac:dyDescent="0.25">
      <c r="A76" s="30"/>
      <c r="B76" s="30"/>
      <c r="C76" s="7" t="s">
        <v>11</v>
      </c>
      <c r="D76" s="7">
        <v>0</v>
      </c>
      <c r="E76" s="7">
        <v>0</v>
      </c>
      <c r="F76" s="9">
        <v>0</v>
      </c>
      <c r="G76" s="14">
        <f t="shared" si="4"/>
        <v>1.8518518518518517E-2</v>
      </c>
      <c r="H76" s="14">
        <v>0.05</v>
      </c>
    </row>
    <row r="77" spans="1:8" x14ac:dyDescent="0.25">
      <c r="A77" s="30"/>
      <c r="B77" s="30"/>
      <c r="C77" s="7" t="s">
        <v>12</v>
      </c>
      <c r="D77" s="7">
        <v>0</v>
      </c>
      <c r="E77" s="7">
        <v>0</v>
      </c>
      <c r="F77" s="9">
        <v>0</v>
      </c>
      <c r="G77" s="14">
        <f t="shared" si="4"/>
        <v>1.8518518518518517E-2</v>
      </c>
      <c r="H77" s="14">
        <v>0.05</v>
      </c>
    </row>
    <row r="78" spans="1:8" x14ac:dyDescent="0.25">
      <c r="A78" s="30"/>
      <c r="B78" s="30"/>
      <c r="C78" s="10" t="s">
        <v>13</v>
      </c>
      <c r="D78" s="11">
        <v>84</v>
      </c>
      <c r="E78" s="12">
        <v>1</v>
      </c>
      <c r="F78" s="13">
        <f>E78/D78</f>
        <v>1.1904761904761904E-2</v>
      </c>
      <c r="G78" s="14">
        <f t="shared" si="4"/>
        <v>1.8518518518518517E-2</v>
      </c>
      <c r="H78" s="14">
        <v>0.05</v>
      </c>
    </row>
    <row r="79" spans="1:8" x14ac:dyDescent="0.25">
      <c r="A79" s="30" t="s">
        <v>14</v>
      </c>
      <c r="B79" s="30"/>
      <c r="C79" s="7" t="s">
        <v>15</v>
      </c>
      <c r="D79" s="7">
        <v>0</v>
      </c>
      <c r="E79" s="7">
        <v>0</v>
      </c>
      <c r="F79" s="9">
        <v>0</v>
      </c>
      <c r="G79" s="14">
        <f t="shared" si="4"/>
        <v>1.8518518518518517E-2</v>
      </c>
      <c r="H79" s="14">
        <v>0.05</v>
      </c>
    </row>
    <row r="80" spans="1:8" x14ac:dyDescent="0.25">
      <c r="A80" s="30"/>
      <c r="B80" s="30"/>
      <c r="C80" s="7" t="s">
        <v>16</v>
      </c>
      <c r="D80" s="7">
        <v>0</v>
      </c>
      <c r="E80" s="7">
        <v>0</v>
      </c>
      <c r="F80" s="9">
        <v>0</v>
      </c>
      <c r="G80" s="14">
        <f t="shared" si="4"/>
        <v>1.8518518518518517E-2</v>
      </c>
      <c r="H80" s="14">
        <v>0.05</v>
      </c>
    </row>
    <row r="81" spans="1:8" x14ac:dyDescent="0.25">
      <c r="A81" s="30"/>
      <c r="B81" s="30"/>
      <c r="C81" s="7" t="s">
        <v>17</v>
      </c>
      <c r="D81" s="7">
        <v>0</v>
      </c>
      <c r="E81" s="7">
        <v>0</v>
      </c>
      <c r="F81" s="9">
        <v>0</v>
      </c>
      <c r="G81" s="14">
        <f t="shared" si="4"/>
        <v>1.8518518518518517E-2</v>
      </c>
      <c r="H81" s="14">
        <v>0.05</v>
      </c>
    </row>
    <row r="82" spans="1:8" x14ac:dyDescent="0.25">
      <c r="A82" s="30"/>
      <c r="B82" s="30"/>
      <c r="C82" s="7" t="s">
        <v>18</v>
      </c>
      <c r="D82" s="7">
        <v>0</v>
      </c>
      <c r="E82" s="7">
        <v>0</v>
      </c>
      <c r="F82" s="9">
        <v>0</v>
      </c>
      <c r="G82" s="14">
        <f t="shared" si="4"/>
        <v>1.8518518518518517E-2</v>
      </c>
      <c r="H82" s="14">
        <v>0.05</v>
      </c>
    </row>
    <row r="83" spans="1:8" x14ac:dyDescent="0.25">
      <c r="A83" s="30"/>
      <c r="B83" s="30"/>
      <c r="C83" s="7" t="s">
        <v>19</v>
      </c>
      <c r="D83" s="7">
        <v>0</v>
      </c>
      <c r="E83" s="7">
        <v>0</v>
      </c>
      <c r="F83" s="9">
        <v>0</v>
      </c>
      <c r="G83" s="14">
        <f t="shared" si="4"/>
        <v>1.8518518518518517E-2</v>
      </c>
      <c r="H83" s="14">
        <v>0.05</v>
      </c>
    </row>
    <row r="84" spans="1:8" x14ac:dyDescent="0.25">
      <c r="A84" s="30"/>
      <c r="B84" s="30"/>
      <c r="C84" s="7" t="s">
        <v>20</v>
      </c>
      <c r="D84" s="7">
        <v>0</v>
      </c>
      <c r="E84" s="7">
        <v>0</v>
      </c>
      <c r="F84" s="9">
        <v>0</v>
      </c>
      <c r="G84" s="14">
        <f t="shared" si="4"/>
        <v>1.8518518518518517E-2</v>
      </c>
      <c r="H84" s="14">
        <v>0.05</v>
      </c>
    </row>
    <row r="85" spans="1:8" x14ac:dyDescent="0.25">
      <c r="A85" s="30"/>
      <c r="B85" s="30"/>
      <c r="C85" s="7" t="s">
        <v>21</v>
      </c>
      <c r="D85" s="7">
        <v>0</v>
      </c>
      <c r="E85" s="7">
        <v>0</v>
      </c>
      <c r="F85" s="9">
        <v>0</v>
      </c>
      <c r="G85" s="14">
        <f t="shared" si="4"/>
        <v>1.8518518518518517E-2</v>
      </c>
      <c r="H85" s="14">
        <v>0.05</v>
      </c>
    </row>
    <row r="86" spans="1:8" x14ac:dyDescent="0.25">
      <c r="A86" s="30"/>
      <c r="B86" s="30"/>
      <c r="C86" s="7" t="s">
        <v>22</v>
      </c>
      <c r="D86" s="7">
        <v>0</v>
      </c>
      <c r="E86" s="7">
        <v>0</v>
      </c>
      <c r="F86" s="9">
        <v>0</v>
      </c>
      <c r="G86" s="14">
        <f t="shared" si="4"/>
        <v>1.8518518518518517E-2</v>
      </c>
      <c r="H86" s="14">
        <v>0.05</v>
      </c>
    </row>
    <row r="87" spans="1:8" x14ac:dyDescent="0.25">
      <c r="A87" s="30"/>
      <c r="B87" s="30"/>
      <c r="C87" s="7" t="s">
        <v>23</v>
      </c>
      <c r="D87" s="7">
        <v>0</v>
      </c>
      <c r="E87" s="7">
        <v>0</v>
      </c>
      <c r="F87" s="9">
        <v>0</v>
      </c>
      <c r="G87" s="14">
        <f t="shared" si="4"/>
        <v>1.8518518518518517E-2</v>
      </c>
      <c r="H87" s="14">
        <v>0.05</v>
      </c>
    </row>
    <row r="88" spans="1:8" x14ac:dyDescent="0.25">
      <c r="A88" s="30"/>
      <c r="B88" s="30"/>
      <c r="C88" s="7" t="s">
        <v>24</v>
      </c>
      <c r="D88" s="7">
        <v>0</v>
      </c>
      <c r="E88" s="7">
        <v>0</v>
      </c>
      <c r="F88" s="9">
        <v>0</v>
      </c>
      <c r="G88" s="14">
        <f t="shared" si="4"/>
        <v>1.8518518518518517E-2</v>
      </c>
      <c r="H88" s="14">
        <v>0.05</v>
      </c>
    </row>
    <row r="89" spans="1:8" x14ac:dyDescent="0.25">
      <c r="A89" s="30"/>
      <c r="B89" s="30"/>
      <c r="C89" s="7" t="s">
        <v>25</v>
      </c>
      <c r="D89" s="7">
        <v>1</v>
      </c>
      <c r="E89" s="7">
        <v>0</v>
      </c>
      <c r="F89" s="9">
        <f>E89/D89</f>
        <v>0</v>
      </c>
      <c r="G89" s="14">
        <f t="shared" si="4"/>
        <v>1.8518518518518517E-2</v>
      </c>
      <c r="H89" s="14">
        <v>0.05</v>
      </c>
    </row>
    <row r="90" spans="1:8" x14ac:dyDescent="0.25">
      <c r="A90" s="30"/>
      <c r="B90" s="30"/>
      <c r="C90" s="7" t="s">
        <v>26</v>
      </c>
      <c r="D90" s="7">
        <v>0</v>
      </c>
      <c r="E90" s="7">
        <v>0</v>
      </c>
      <c r="F90" s="9">
        <v>0</v>
      </c>
      <c r="G90" s="14">
        <f t="shared" si="4"/>
        <v>1.8518518518518517E-2</v>
      </c>
      <c r="H90" s="14">
        <v>0.05</v>
      </c>
    </row>
    <row r="91" spans="1:8" x14ac:dyDescent="0.25">
      <c r="A91" s="30"/>
      <c r="B91" s="30"/>
      <c r="C91" s="10" t="s">
        <v>27</v>
      </c>
      <c r="D91" s="11">
        <v>1</v>
      </c>
      <c r="E91" s="12">
        <v>0</v>
      </c>
      <c r="F91" s="13">
        <f>E91/D91</f>
        <v>0</v>
      </c>
      <c r="G91" s="14">
        <f t="shared" si="4"/>
        <v>1.8518518518518517E-2</v>
      </c>
      <c r="H91" s="14">
        <v>0.05</v>
      </c>
    </row>
    <row r="92" spans="1:8" x14ac:dyDescent="0.25">
      <c r="A92" s="31" t="s">
        <v>28</v>
      </c>
      <c r="B92" s="31"/>
      <c r="C92" s="7"/>
      <c r="D92" s="11">
        <v>108</v>
      </c>
      <c r="E92" s="12">
        <v>2</v>
      </c>
      <c r="F92" s="13">
        <f>E92/D92</f>
        <v>1.8518518518518517E-2</v>
      </c>
    </row>
    <row r="95" spans="1:8" x14ac:dyDescent="0.25">
      <c r="A95" s="30" t="s">
        <v>1</v>
      </c>
      <c r="B95" s="30"/>
      <c r="C95" s="30" t="s">
        <v>2</v>
      </c>
      <c r="D95" s="35" t="s">
        <v>36</v>
      </c>
      <c r="E95" s="35" t="s">
        <v>35</v>
      </c>
      <c r="F95" s="35" t="s">
        <v>40</v>
      </c>
    </row>
    <row r="96" spans="1:8" x14ac:dyDescent="0.25">
      <c r="A96" s="30"/>
      <c r="B96" s="30"/>
      <c r="C96" s="30"/>
      <c r="D96" s="30"/>
      <c r="E96" s="30"/>
      <c r="F96" s="30"/>
    </row>
    <row r="97" spans="1:9" x14ac:dyDescent="0.25">
      <c r="A97" s="30"/>
      <c r="B97" s="30"/>
      <c r="C97" s="30"/>
      <c r="D97" s="30"/>
      <c r="E97" s="30"/>
      <c r="F97" s="30"/>
    </row>
    <row r="98" spans="1:9" x14ac:dyDescent="0.25">
      <c r="A98" s="30"/>
      <c r="B98" s="30"/>
      <c r="C98" s="30"/>
      <c r="D98" s="30"/>
      <c r="E98" s="30"/>
      <c r="F98" s="30"/>
    </row>
    <row r="99" spans="1:9" x14ac:dyDescent="0.25">
      <c r="A99" s="30"/>
      <c r="B99" s="30"/>
      <c r="C99" s="30"/>
      <c r="D99" s="30"/>
      <c r="E99" s="30"/>
      <c r="F99" s="30"/>
    </row>
    <row r="100" spans="1:9" x14ac:dyDescent="0.25">
      <c r="A100" s="30"/>
      <c r="B100" s="30"/>
      <c r="C100" s="30"/>
      <c r="D100" s="30"/>
      <c r="E100" s="30"/>
      <c r="F100" s="30"/>
    </row>
    <row r="101" spans="1:9" x14ac:dyDescent="0.25">
      <c r="A101" s="30" t="s">
        <v>3</v>
      </c>
      <c r="B101" s="30"/>
      <c r="C101" s="7" t="s">
        <v>4</v>
      </c>
      <c r="D101" s="8">
        <v>231</v>
      </c>
      <c r="E101" s="7">
        <v>1</v>
      </c>
      <c r="F101" s="9">
        <f>E101/D101</f>
        <v>4.329004329004329E-3</v>
      </c>
      <c r="G101" s="14">
        <f t="shared" ref="G101:G122" si="5">$F$123</f>
        <v>8.130081300813009E-3</v>
      </c>
      <c r="H101" s="14">
        <v>0.05</v>
      </c>
      <c r="I101" s="14">
        <v>0.15</v>
      </c>
    </row>
    <row r="102" spans="1:9" x14ac:dyDescent="0.25">
      <c r="A102" s="30"/>
      <c r="B102" s="30"/>
      <c r="C102" s="7" t="s">
        <v>5</v>
      </c>
      <c r="D102" s="8">
        <v>1</v>
      </c>
      <c r="E102" s="7">
        <v>0</v>
      </c>
      <c r="F102" s="9">
        <f>E102/D102</f>
        <v>0</v>
      </c>
      <c r="G102" s="14">
        <f t="shared" si="5"/>
        <v>8.130081300813009E-3</v>
      </c>
      <c r="H102" s="14">
        <v>0.05</v>
      </c>
      <c r="I102" s="14">
        <v>0.15</v>
      </c>
    </row>
    <row r="103" spans="1:9" x14ac:dyDescent="0.25">
      <c r="A103" s="30"/>
      <c r="B103" s="30"/>
      <c r="C103" s="7" t="s">
        <v>6</v>
      </c>
      <c r="D103" s="7">
        <v>0</v>
      </c>
      <c r="E103" s="7">
        <v>0</v>
      </c>
      <c r="F103" s="9">
        <v>0</v>
      </c>
      <c r="G103" s="14">
        <f t="shared" si="5"/>
        <v>8.130081300813009E-3</v>
      </c>
      <c r="H103" s="14">
        <v>0.05</v>
      </c>
      <c r="I103" s="14">
        <v>0.15</v>
      </c>
    </row>
    <row r="104" spans="1:9" x14ac:dyDescent="0.25">
      <c r="A104" s="30"/>
      <c r="B104" s="30"/>
      <c r="C104" s="10" t="s">
        <v>7</v>
      </c>
      <c r="D104" s="11">
        <v>232</v>
      </c>
      <c r="E104" s="12">
        <v>1</v>
      </c>
      <c r="F104" s="13">
        <f>E104/D104</f>
        <v>4.3103448275862068E-3</v>
      </c>
      <c r="G104" s="14">
        <f t="shared" si="5"/>
        <v>8.130081300813009E-3</v>
      </c>
      <c r="H104" s="14">
        <v>0.05</v>
      </c>
      <c r="I104" s="14">
        <v>0.15</v>
      </c>
    </row>
    <row r="105" spans="1:9" x14ac:dyDescent="0.25">
      <c r="A105" s="30" t="s">
        <v>8</v>
      </c>
      <c r="B105" s="30"/>
      <c r="C105" s="7" t="s">
        <v>9</v>
      </c>
      <c r="D105" s="8">
        <v>0</v>
      </c>
      <c r="E105" s="7">
        <v>0</v>
      </c>
      <c r="F105" s="9">
        <v>0</v>
      </c>
      <c r="G105" s="14">
        <f t="shared" si="5"/>
        <v>8.130081300813009E-3</v>
      </c>
      <c r="H105" s="14">
        <v>0.05</v>
      </c>
      <c r="I105" s="14">
        <v>0.15</v>
      </c>
    </row>
    <row r="106" spans="1:9" x14ac:dyDescent="0.25">
      <c r="A106" s="30"/>
      <c r="B106" s="30"/>
      <c r="C106" s="7" t="s">
        <v>10</v>
      </c>
      <c r="D106" s="7">
        <v>0</v>
      </c>
      <c r="E106" s="7">
        <v>0</v>
      </c>
      <c r="F106" s="9">
        <v>0</v>
      </c>
      <c r="G106" s="14">
        <f t="shared" si="5"/>
        <v>8.130081300813009E-3</v>
      </c>
      <c r="H106" s="14">
        <v>0.05</v>
      </c>
      <c r="I106" s="14">
        <v>0.15</v>
      </c>
    </row>
    <row r="107" spans="1:9" x14ac:dyDescent="0.25">
      <c r="A107" s="30"/>
      <c r="B107" s="30"/>
      <c r="C107" s="7" t="s">
        <v>11</v>
      </c>
      <c r="D107" s="7">
        <v>14</v>
      </c>
      <c r="E107" s="7">
        <v>1</v>
      </c>
      <c r="F107" s="9">
        <f>E107/D107</f>
        <v>7.1428571428571425E-2</v>
      </c>
      <c r="G107" s="14">
        <f t="shared" si="5"/>
        <v>8.130081300813009E-3</v>
      </c>
      <c r="H107" s="14">
        <v>0.05</v>
      </c>
      <c r="I107" s="14">
        <v>0.15</v>
      </c>
    </row>
    <row r="108" spans="1:9" x14ac:dyDescent="0.25">
      <c r="A108" s="30"/>
      <c r="B108" s="30"/>
      <c r="C108" s="7" t="s">
        <v>12</v>
      </c>
      <c r="D108" s="7">
        <v>0</v>
      </c>
      <c r="E108" s="7">
        <v>0</v>
      </c>
      <c r="F108" s="9">
        <v>0</v>
      </c>
      <c r="G108" s="14">
        <f t="shared" si="5"/>
        <v>8.130081300813009E-3</v>
      </c>
      <c r="H108" s="14">
        <v>0.05</v>
      </c>
      <c r="I108" s="14">
        <v>0.15</v>
      </c>
    </row>
    <row r="109" spans="1:9" x14ac:dyDescent="0.25">
      <c r="A109" s="30"/>
      <c r="B109" s="30"/>
      <c r="C109" s="10" t="s">
        <v>13</v>
      </c>
      <c r="D109" s="11">
        <v>14</v>
      </c>
      <c r="E109" s="12">
        <v>1</v>
      </c>
      <c r="F109" s="13">
        <f>E109/D109</f>
        <v>7.1428571428571425E-2</v>
      </c>
      <c r="G109" s="14">
        <f t="shared" si="5"/>
        <v>8.130081300813009E-3</v>
      </c>
      <c r="H109" s="14">
        <v>0.05</v>
      </c>
      <c r="I109" s="14">
        <v>0.15</v>
      </c>
    </row>
    <row r="110" spans="1:9" x14ac:dyDescent="0.25">
      <c r="A110" s="30" t="s">
        <v>14</v>
      </c>
      <c r="B110" s="30"/>
      <c r="C110" s="7" t="s">
        <v>15</v>
      </c>
      <c r="D110" s="7">
        <v>0</v>
      </c>
      <c r="E110" s="7">
        <v>0</v>
      </c>
      <c r="F110" s="9">
        <v>0</v>
      </c>
      <c r="G110" s="14">
        <f t="shared" si="5"/>
        <v>8.130081300813009E-3</v>
      </c>
      <c r="H110" s="14">
        <v>0.05</v>
      </c>
      <c r="I110" s="14">
        <v>0.15</v>
      </c>
    </row>
    <row r="111" spans="1:9" x14ac:dyDescent="0.25">
      <c r="A111" s="30"/>
      <c r="B111" s="30"/>
      <c r="C111" s="7" t="s">
        <v>16</v>
      </c>
      <c r="D111" s="7">
        <v>0</v>
      </c>
      <c r="E111" s="7">
        <v>0</v>
      </c>
      <c r="F111" s="9">
        <v>0</v>
      </c>
      <c r="G111" s="14">
        <f t="shared" si="5"/>
        <v>8.130081300813009E-3</v>
      </c>
      <c r="H111" s="14">
        <v>0.05</v>
      </c>
      <c r="I111" s="14">
        <v>0.15</v>
      </c>
    </row>
    <row r="112" spans="1:9" x14ac:dyDescent="0.25">
      <c r="A112" s="30"/>
      <c r="B112" s="30"/>
      <c r="C112" s="7" t="s">
        <v>17</v>
      </c>
      <c r="D112" s="7">
        <v>0</v>
      </c>
      <c r="E112" s="7">
        <v>0</v>
      </c>
      <c r="F112" s="9">
        <v>0</v>
      </c>
      <c r="G112" s="14">
        <f t="shared" si="5"/>
        <v>8.130081300813009E-3</v>
      </c>
      <c r="H112" s="14">
        <v>0.05</v>
      </c>
      <c r="I112" s="14">
        <v>0.15</v>
      </c>
    </row>
    <row r="113" spans="1:9" x14ac:dyDescent="0.25">
      <c r="A113" s="30"/>
      <c r="B113" s="30"/>
      <c r="C113" s="7" t="s">
        <v>18</v>
      </c>
      <c r="D113" s="7">
        <v>0</v>
      </c>
      <c r="E113" s="7">
        <v>0</v>
      </c>
      <c r="F113" s="9">
        <v>0</v>
      </c>
      <c r="G113" s="14">
        <f t="shared" si="5"/>
        <v>8.130081300813009E-3</v>
      </c>
      <c r="H113" s="14">
        <v>0.05</v>
      </c>
      <c r="I113" s="14">
        <v>0.15</v>
      </c>
    </row>
    <row r="114" spans="1:9" x14ac:dyDescent="0.25">
      <c r="A114" s="30"/>
      <c r="B114" s="30"/>
      <c r="C114" s="7" t="s">
        <v>19</v>
      </c>
      <c r="D114" s="7">
        <v>0</v>
      </c>
      <c r="E114" s="7">
        <v>0</v>
      </c>
      <c r="F114" s="9">
        <v>0</v>
      </c>
      <c r="G114" s="14">
        <f t="shared" si="5"/>
        <v>8.130081300813009E-3</v>
      </c>
      <c r="H114" s="14">
        <v>0.05</v>
      </c>
      <c r="I114" s="14">
        <v>0.15</v>
      </c>
    </row>
    <row r="115" spans="1:9" x14ac:dyDescent="0.25">
      <c r="A115" s="30"/>
      <c r="B115" s="30"/>
      <c r="C115" s="7" t="s">
        <v>20</v>
      </c>
      <c r="D115" s="7">
        <v>0</v>
      </c>
      <c r="E115" s="7">
        <v>0</v>
      </c>
      <c r="F115" s="9">
        <v>0</v>
      </c>
      <c r="G115" s="14">
        <f t="shared" si="5"/>
        <v>8.130081300813009E-3</v>
      </c>
      <c r="H115" s="14">
        <v>0.05</v>
      </c>
      <c r="I115" s="14">
        <v>0.15</v>
      </c>
    </row>
    <row r="116" spans="1:9" x14ac:dyDescent="0.25">
      <c r="A116" s="30"/>
      <c r="B116" s="30"/>
      <c r="C116" s="7" t="s">
        <v>21</v>
      </c>
      <c r="D116" s="7">
        <v>0</v>
      </c>
      <c r="E116" s="7">
        <v>0</v>
      </c>
      <c r="F116" s="9">
        <v>0</v>
      </c>
      <c r="G116" s="14">
        <f t="shared" si="5"/>
        <v>8.130081300813009E-3</v>
      </c>
      <c r="H116" s="14">
        <v>0.05</v>
      </c>
      <c r="I116" s="14">
        <v>0.15</v>
      </c>
    </row>
    <row r="117" spans="1:9" x14ac:dyDescent="0.25">
      <c r="A117" s="30"/>
      <c r="B117" s="30"/>
      <c r="C117" s="7" t="s">
        <v>22</v>
      </c>
      <c r="D117" s="7">
        <v>0</v>
      </c>
      <c r="E117" s="7">
        <v>0</v>
      </c>
      <c r="F117" s="9">
        <v>0</v>
      </c>
      <c r="G117" s="14">
        <f t="shared" si="5"/>
        <v>8.130081300813009E-3</v>
      </c>
      <c r="H117" s="14">
        <v>0.05</v>
      </c>
      <c r="I117" s="14">
        <v>0.15</v>
      </c>
    </row>
    <row r="118" spans="1:9" x14ac:dyDescent="0.25">
      <c r="A118" s="30"/>
      <c r="B118" s="30"/>
      <c r="C118" s="7" t="s">
        <v>23</v>
      </c>
      <c r="D118" s="7">
        <v>0</v>
      </c>
      <c r="E118" s="7">
        <v>0</v>
      </c>
      <c r="F118" s="9">
        <v>0</v>
      </c>
      <c r="G118" s="14">
        <f t="shared" si="5"/>
        <v>8.130081300813009E-3</v>
      </c>
      <c r="H118" s="14">
        <v>0.05</v>
      </c>
      <c r="I118" s="14">
        <v>0.15</v>
      </c>
    </row>
    <row r="119" spans="1:9" x14ac:dyDescent="0.25">
      <c r="A119" s="30"/>
      <c r="B119" s="30"/>
      <c r="C119" s="7" t="s">
        <v>24</v>
      </c>
      <c r="D119" s="7">
        <v>0</v>
      </c>
      <c r="E119" s="7">
        <v>0</v>
      </c>
      <c r="F119" s="9">
        <v>0</v>
      </c>
      <c r="G119" s="14">
        <f t="shared" si="5"/>
        <v>8.130081300813009E-3</v>
      </c>
      <c r="H119" s="14">
        <v>0.05</v>
      </c>
      <c r="I119" s="14">
        <v>0.15</v>
      </c>
    </row>
    <row r="120" spans="1:9" x14ac:dyDescent="0.25">
      <c r="A120" s="30"/>
      <c r="B120" s="30"/>
      <c r="C120" s="7" t="s">
        <v>25</v>
      </c>
      <c r="D120" s="7">
        <v>0</v>
      </c>
      <c r="E120" s="7">
        <v>0</v>
      </c>
      <c r="F120" s="9">
        <v>0</v>
      </c>
      <c r="G120" s="14">
        <f t="shared" si="5"/>
        <v>8.130081300813009E-3</v>
      </c>
      <c r="H120" s="14">
        <v>0.05</v>
      </c>
      <c r="I120" s="14">
        <v>0.15</v>
      </c>
    </row>
    <row r="121" spans="1:9" x14ac:dyDescent="0.25">
      <c r="A121" s="30"/>
      <c r="B121" s="30"/>
      <c r="C121" s="7" t="s">
        <v>26</v>
      </c>
      <c r="D121" s="7">
        <v>0</v>
      </c>
      <c r="E121" s="7">
        <v>0</v>
      </c>
      <c r="F121" s="9">
        <v>0</v>
      </c>
      <c r="G121" s="14">
        <f t="shared" si="5"/>
        <v>8.130081300813009E-3</v>
      </c>
      <c r="H121" s="14">
        <v>0.05</v>
      </c>
      <c r="I121" s="14">
        <v>0.15</v>
      </c>
    </row>
    <row r="122" spans="1:9" x14ac:dyDescent="0.25">
      <c r="A122" s="30"/>
      <c r="B122" s="30"/>
      <c r="C122" s="10" t="s">
        <v>27</v>
      </c>
      <c r="D122" s="7">
        <v>0</v>
      </c>
      <c r="E122" s="7">
        <v>0</v>
      </c>
      <c r="F122" s="13">
        <v>0</v>
      </c>
      <c r="G122" s="14">
        <f t="shared" si="5"/>
        <v>8.130081300813009E-3</v>
      </c>
      <c r="H122" s="14">
        <v>0.05</v>
      </c>
      <c r="I122" s="14">
        <v>0.15</v>
      </c>
    </row>
    <row r="123" spans="1:9" x14ac:dyDescent="0.25">
      <c r="A123" s="31" t="s">
        <v>28</v>
      </c>
      <c r="B123" s="31"/>
      <c r="C123" s="7"/>
      <c r="D123" s="11">
        <v>246</v>
      </c>
      <c r="E123" s="12">
        <v>2</v>
      </c>
      <c r="F123" s="13">
        <f>E123/D123</f>
        <v>8.130081300813009E-3</v>
      </c>
    </row>
  </sheetData>
  <mergeCells count="36">
    <mergeCell ref="F3:F8"/>
    <mergeCell ref="A49:B61"/>
    <mergeCell ref="A62:B62"/>
    <mergeCell ref="A13:B17"/>
    <mergeCell ref="A18:B30"/>
    <mergeCell ref="A31:B31"/>
    <mergeCell ref="A34:B39"/>
    <mergeCell ref="A9:B12"/>
    <mergeCell ref="A3:B8"/>
    <mergeCell ref="C3:C8"/>
    <mergeCell ref="D3:D8"/>
    <mergeCell ref="E3:E8"/>
    <mergeCell ref="A123:B123"/>
    <mergeCell ref="A92:B92"/>
    <mergeCell ref="A95:B100"/>
    <mergeCell ref="D95:D100"/>
    <mergeCell ref="E95:E100"/>
    <mergeCell ref="A110:B122"/>
    <mergeCell ref="A101:B104"/>
    <mergeCell ref="A105:B109"/>
    <mergeCell ref="F95:F100"/>
    <mergeCell ref="E34:E39"/>
    <mergeCell ref="F34:F39"/>
    <mergeCell ref="A40:B43"/>
    <mergeCell ref="A44:B48"/>
    <mergeCell ref="C34:C39"/>
    <mergeCell ref="D34:D39"/>
    <mergeCell ref="D64:D69"/>
    <mergeCell ref="E64:E69"/>
    <mergeCell ref="F64:F69"/>
    <mergeCell ref="C64:C69"/>
    <mergeCell ref="A70:B73"/>
    <mergeCell ref="A74:B78"/>
    <mergeCell ref="A64:B69"/>
    <mergeCell ref="C95:C100"/>
    <mergeCell ref="A79:B9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2016-07-11T10:02:48Z</dcterms:created>
  <dcterms:modified xsi:type="dcterms:W3CDTF">2019-01-15T07:44:29Z</dcterms:modified>
</cp:coreProperties>
</file>